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90" windowWidth="9720" windowHeight="7320" firstSheet="3" activeTab="5"/>
  </bookViews>
  <sheets>
    <sheet name="con.inc. state." sheetId="1" r:id="rId1"/>
    <sheet name="con.bal.sheet" sheetId="2" r:id="rId2"/>
    <sheet name="notes 1 to 7" sheetId="3" r:id="rId3"/>
    <sheet name="notes 8 to 9" sheetId="4" r:id="rId4"/>
    <sheet name="notes 10  to 14" sheetId="5" r:id="rId5"/>
    <sheet name="notes 15 to 21" sheetId="6" r:id="rId6"/>
  </sheets>
  <definedNames>
    <definedName name="CONSOL.BAL.SH">'con.bal.sheet'!$B$1:$G$66</definedName>
    <definedName name="CONSOL.INC.STAT">'con.inc. state.'!$A$1:$K$68</definedName>
    <definedName name="PAGE1">'notes 1 to 7'!$A$1:$K$51</definedName>
    <definedName name="PAGE2">'notes 8 to 9'!$A$2:$L$55</definedName>
    <definedName name="PAGE3">'notes 10  to 14'!$A$1:$L$52</definedName>
    <definedName name="PAGE4">'notes 15 to 21'!$A$1:$L$51</definedName>
    <definedName name="_xlnm.Print_Area" localSheetId="1">'con.bal.sheet'!$A$1:$H$66</definedName>
    <definedName name="_xlnm.Print_Area" localSheetId="0">'con.inc. state.'!$A$1:$J$68</definedName>
    <definedName name="_xlnm.Print_Area" localSheetId="2">'notes 1 to 7'!$A$1:$K$51</definedName>
    <definedName name="_xlnm.Print_Area" localSheetId="4">'notes 10  to 14'!$A$1:$L$52</definedName>
    <definedName name="_xlnm.Print_Area" localSheetId="5">'notes 15 to 21'!$A$1:$L$51</definedName>
    <definedName name="_xlnm.Print_Area" localSheetId="3">'notes 8 to 9'!$A$1:$M$55</definedName>
    <definedName name="_xlnm.Print_Area">'notes 15 to 21'!$A$1:$L$51</definedName>
  </definedNames>
  <calcPr fullCalcOnLoad="1"/>
</workbook>
</file>

<file path=xl/sharedStrings.xml><?xml version="1.0" encoding="utf-8"?>
<sst xmlns="http://schemas.openxmlformats.org/spreadsheetml/2006/main" count="347" uniqueCount="258">
  <si>
    <t>PRESTAR RESOURCES BHD  ( 123066-A)</t>
  </si>
  <si>
    <t>QUARTERLY REPORT ON CONSOLIDATED RESULTS FOR THE FINANCIAL PERIOD ENDED 30/9/2000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</si>
  <si>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</si>
  <si>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</si>
  <si>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</si>
  <si>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</si>
  <si>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</si>
  <si>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</si>
  <si>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</si>
  <si>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</si>
  <si>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</si>
  <si>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</si>
  <si>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</si>
  <si>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</si>
  <si>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</si>
  <si>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</si>
  <si>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</si>
  <si>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Other income including interest income</t>
  </si>
  <si>
    <t>Operating profit/(loss) before interest on</t>
  </si>
  <si>
    <t>borrowings, depreciation and amortisation,</t>
  </si>
  <si>
    <t xml:space="preserve">exceptional items, income tax, minority  </t>
  </si>
  <si>
    <t>interests and extraordinary items</t>
  </si>
  <si>
    <t>Interest on borrowings</t>
  </si>
  <si>
    <t>Depreciation and amortisation</t>
  </si>
  <si>
    <t>Exceptional items</t>
  </si>
  <si>
    <t>Operating profit/(loss) after interest on</t>
  </si>
  <si>
    <t>borrowings, depreciation and amortisation</t>
  </si>
  <si>
    <t xml:space="preserve">and exceptional items but before income tax, </t>
  </si>
  <si>
    <t>minority interests and extraordinary items</t>
  </si>
  <si>
    <t>Share in the results of associated companies</t>
  </si>
  <si>
    <t xml:space="preserve">Profit/(loss) before taxation, minority </t>
  </si>
  <si>
    <t>Taxation</t>
  </si>
  <si>
    <t>(ii)</t>
  </si>
  <si>
    <t>Profit/(loss) after taxation attributable</t>
  </si>
  <si>
    <t>to members of the company</t>
  </si>
  <si>
    <t>(iii)</t>
  </si>
  <si>
    <t>Profit/(loss) after taxation and extraordinary</t>
  </si>
  <si>
    <t>items attributable to members of the company</t>
  </si>
  <si>
    <t>Earnings per share based on 2(j) above after</t>
  </si>
  <si>
    <t xml:space="preserve">deducting any provision for preference </t>
  </si>
  <si>
    <t>dividends, if any :-</t>
  </si>
  <si>
    <t xml:space="preserve">Profit / (loss) after taxation before </t>
  </si>
  <si>
    <t>deducting minority interests</t>
  </si>
  <si>
    <t>Less minority  interests</t>
  </si>
  <si>
    <t>Extraordinary items</t>
  </si>
  <si>
    <t>Less minority interests</t>
  </si>
  <si>
    <t xml:space="preserve">Extraordinary items attributable to </t>
  </si>
  <si>
    <t>members of the company</t>
  </si>
  <si>
    <t>ordinary shares) (sen)</t>
  </si>
  <si>
    <t>Fully diluted (based on ...20,350,000........</t>
  </si>
  <si>
    <t>(The Figures Have Not Been Audited)</t>
  </si>
  <si>
    <t>INDIVIDUAL QUARTER</t>
  </si>
  <si>
    <t xml:space="preserve">Current </t>
  </si>
  <si>
    <t>Year</t>
  </si>
  <si>
    <t>Quarter</t>
  </si>
  <si>
    <t>30/9/2000</t>
  </si>
  <si>
    <t>RM'000</t>
  </si>
  <si>
    <t>--</t>
  </si>
  <si>
    <t>Preceding Year</t>
  </si>
  <si>
    <t>Corresponding</t>
  </si>
  <si>
    <t>30/9/1999</t>
  </si>
  <si>
    <t>CUMULATIVE QUARTER</t>
  </si>
  <si>
    <t>Current</t>
  </si>
  <si>
    <t>To Date</t>
  </si>
  <si>
    <t>Period</t>
  </si>
  <si>
    <t xml:space="preserve"> </t>
  </si>
  <si>
    <t>PRESTAR RESOURCES BHD ( 123066-A)</t>
  </si>
  <si>
    <t xml:space="preserve">QUARTERLY REPORT ON CONSOLIDATED RESULTS FOR THE FINANCIAL  </t>
  </si>
  <si>
    <t>PERIOD ENDED 30 SEPTEMBER 2000</t>
  </si>
  <si>
    <t>CONSOLIDATED BALANCE SHEET</t>
  </si>
  <si>
    <t>Fixed Assets</t>
  </si>
  <si>
    <t>Investment in Associated Companies</t>
  </si>
  <si>
    <t>Long Term Investments</t>
  </si>
  <si>
    <t>Investment in Quoted Shares</t>
  </si>
  <si>
    <t>Intagible Assets</t>
  </si>
  <si>
    <t>Current Assets</t>
  </si>
  <si>
    <t>Current Liabilities</t>
  </si>
  <si>
    <t>Net Current Assets or  Current Liabilities</t>
  </si>
  <si>
    <t>Share Capital</t>
  </si>
  <si>
    <t>Reserves</t>
  </si>
  <si>
    <t>Minority Interests</t>
  </si>
  <si>
    <t>Long Term Borrowings</t>
  </si>
  <si>
    <t xml:space="preserve">Other Long Term Liabilities </t>
  </si>
  <si>
    <t>Net tangible assets per share (RM)</t>
  </si>
  <si>
    <t>Stocks</t>
  </si>
  <si>
    <t>Trade Debtors</t>
  </si>
  <si>
    <t>Other Debtors, Deposits and Prepayments</t>
  </si>
  <si>
    <t>Cash and bank balances</t>
  </si>
  <si>
    <t>Short Term Borrowings</t>
  </si>
  <si>
    <t>Trade Creditors</t>
  </si>
  <si>
    <t>Other Creditors</t>
  </si>
  <si>
    <t xml:space="preserve">Hire Purchase Creditors  </t>
  </si>
  <si>
    <t>Provision for Taxation</t>
  </si>
  <si>
    <t>Proposed Dividend</t>
  </si>
  <si>
    <t>Share Premium</t>
  </si>
  <si>
    <t xml:space="preserve">Revaluation Reserve </t>
  </si>
  <si>
    <t>Capital Reserve</t>
  </si>
  <si>
    <t>Statutory Reserve</t>
  </si>
  <si>
    <t>Retained Profit</t>
  </si>
  <si>
    <t>Exchange Reserve</t>
  </si>
  <si>
    <t>Shareholders' Fund</t>
  </si>
  <si>
    <t>Deferred Tax</t>
  </si>
  <si>
    <t>As At</t>
  </si>
  <si>
    <t>End Of</t>
  </si>
  <si>
    <t>Preceding</t>
  </si>
  <si>
    <t>Financial</t>
  </si>
  <si>
    <t>Year End</t>
  </si>
  <si>
    <t>31/12/1999</t>
  </si>
  <si>
    <t>NOTES</t>
  </si>
  <si>
    <t>Accounting Policies</t>
  </si>
  <si>
    <t xml:space="preserve">The quarterly financial statements have been prepared based on accounting policies </t>
  </si>
  <si>
    <t>and  methods of computation consistent with those adopted in the audited 1999 Annual Report.</t>
  </si>
  <si>
    <t>Exceptional Items</t>
  </si>
  <si>
    <t>The was  no exceptional item  for the financial periods under review.</t>
  </si>
  <si>
    <t>There was  no extraordinary item  for the financial periods under review.</t>
  </si>
  <si>
    <t>Taxation comprises :-</t>
  </si>
  <si>
    <t>-  current taxation</t>
  </si>
  <si>
    <t>-  deferred taxation</t>
  </si>
  <si>
    <t>-  associated companies</t>
  </si>
  <si>
    <t>-  in respect of prior years</t>
  </si>
  <si>
    <t>Pre-acquisition Profit</t>
  </si>
  <si>
    <t>There were no pre-acquisition profits or losses for financial periods under review.</t>
  </si>
  <si>
    <t>Sale of Investments and/or Properties</t>
  </si>
  <si>
    <t>There were  no sale of investments and/or properties for the financial periods under review.</t>
  </si>
  <si>
    <t xml:space="preserve">Quoted Securities </t>
  </si>
  <si>
    <t>Total purchases and disposals of quoted securities for the current financial year to date</t>
  </si>
  <si>
    <t>are as follows :-</t>
  </si>
  <si>
    <t xml:space="preserve">Total Purchases </t>
  </si>
  <si>
    <t>Total Disposals</t>
  </si>
  <si>
    <t>Total profit/(loss) on disposal</t>
  </si>
  <si>
    <t>Total investments in quoted securitieis as at 30th September 2000 are as follows :-</t>
  </si>
  <si>
    <t xml:space="preserve">At cost </t>
  </si>
  <si>
    <t>Provision for diminution in value</t>
  </si>
  <si>
    <t>At book value</t>
  </si>
  <si>
    <t>Market value</t>
  </si>
  <si>
    <t>Quarterly Financial Report  for period ended 30 September 2000</t>
  </si>
  <si>
    <t xml:space="preserve">CURRENT </t>
  </si>
  <si>
    <t>YEAR</t>
  </si>
  <si>
    <t>QUARTER</t>
  </si>
  <si>
    <t>-</t>
  </si>
  <si>
    <t>CUMULATIVE</t>
  </si>
  <si>
    <t>CURRENT</t>
  </si>
  <si>
    <t>TO DATE</t>
  </si>
  <si>
    <t>N/A</t>
  </si>
  <si>
    <t>Changes in the Composition of the Group</t>
  </si>
  <si>
    <t>There were no changes in the composition of the Group during the financial period to date</t>
  </si>
  <si>
    <t>except the following :</t>
  </si>
  <si>
    <t>Name  of the Company</t>
  </si>
  <si>
    <t>Prestar Galvanising Sdn Bhd</t>
  </si>
  <si>
    <t xml:space="preserve"> ( formerly known as Zelleco Metal Galvanising Sdn Bhd)</t>
  </si>
  <si>
    <t>The Company has on 20th Apr 2000 entered into a conditional sales and purchase agreement</t>
  </si>
  <si>
    <t>with Zelleco (M) Sdn Bhd to purchase one million nine hundred and fifty thousands ( 1 950 000 )</t>
  </si>
  <si>
    <t>fully paid up ordinary shares of RM 1.00 each in the  paid-up capital of Zelleco Metal Galvanising</t>
  </si>
  <si>
    <t>Sdn Bhd ,being 65% of the total equity interests, at a total consideration of  RM 975 000 .</t>
  </si>
  <si>
    <t>The acquisition was completed on 23rd Aug 2000 after obtaining all necessary approvals.</t>
  </si>
  <si>
    <t>Status of Corporate Proposals</t>
  </si>
  <si>
    <t>Renounceable Rights Issue of 20,350,000 new ordinary shares of RM 1.00 each</t>
  </si>
  <si>
    <t xml:space="preserve">at an issue price of RM 2.00 per ordinary share on the basis of one ( 1 )  Rights </t>
  </si>
  <si>
    <t>shares for every one  ( 1 ) existing ordinary share held in Prestar Resources Bhd</t>
  </si>
  <si>
    <t>On 20 Oct 2000 , the shareholders of the company present at an EGM held on that day approved</t>
  </si>
  <si>
    <t>the following :</t>
  </si>
  <si>
    <t xml:space="preserve">(i)  the Rights Issue of 20 350 000 new ordinary shares of RM 1.00 each on the basis of one (1) </t>
  </si>
  <si>
    <t xml:space="preserve">     new  ordinary shares of RM1.00 each for every one ( 1 ) existing ordinary share of RM 1.00 </t>
  </si>
  <si>
    <t xml:space="preserve">     each  held at an issue price of RM 2.00 per new ordinary share of RM 1.00 each</t>
  </si>
  <si>
    <t>(ii)  the acquisition of a parcel of industrial land together with five (5) blocks of factory buildings</t>
  </si>
  <si>
    <t>(iii) Employees' share option scheme ( ESOS )</t>
  </si>
  <si>
    <t xml:space="preserve">(iv) the increase in authorised share capital of the Company from RM 25 000 000 comprising </t>
  </si>
  <si>
    <t xml:space="preserve">       25 000 000 Shares to RM 100 000 000 comprising 100 000 000 shares</t>
  </si>
  <si>
    <t xml:space="preserve">The Rights Issue , Acquisition of Industrial Properties and ESOS were approved by the SC on 19th </t>
  </si>
  <si>
    <t>Jul 2000. The approval of the KLSE for the Bye-Laws was obtained on 29th Sep 2000. The approval</t>
  </si>
  <si>
    <t>by the FIC for the Acquisition of Industrial Properties was obtained on 24 March 2000</t>
  </si>
  <si>
    <t xml:space="preserve">In accordance  with the terms of the Rights Issue as approval  by the  SC and the shareholders of the </t>
  </si>
  <si>
    <t>Company,Prestar will provisionally allot 20 350 000 Rights  Shares for subscription by shareholders</t>
  </si>
  <si>
    <t xml:space="preserve">whose name appear on the Company's Record of Depositors at 5.00 pm on 20 November 2000 in the </t>
  </si>
  <si>
    <t>proportion of one ( 1 ) Rights Share for every one ( 1 ) existing ordinary shares of RM 1.00  par value</t>
  </si>
  <si>
    <t>held in Prestar.</t>
  </si>
  <si>
    <t>Application to the KLSE has been made for the listing of and quotation for the Rights Shares on the</t>
  </si>
  <si>
    <t xml:space="preserve">Second Board  of the KLSE . The official listing of  and quotation for the  Rights Shares will commence </t>
  </si>
  <si>
    <t>upon  receipt  of  confirmation  from  MCD  that  all  CDS  accounts  of  the  shareholders  who  have</t>
  </si>
  <si>
    <t>subscribed to the Rights Shares have been duly credited and notices of allotment have been dispatched</t>
  </si>
  <si>
    <t>to them.</t>
  </si>
  <si>
    <t xml:space="preserve">         Equity held</t>
  </si>
  <si>
    <t>at  Jun 2000</t>
  </si>
  <si>
    <t>at Sep 2000</t>
  </si>
  <si>
    <t>100 %</t>
  </si>
  <si>
    <t>[ Page 2 ]</t>
  </si>
  <si>
    <t>Seasonal or Cyclical Factors</t>
  </si>
  <si>
    <t>ie. Hari Raya Puasa and Chinese New Year celebrations</t>
  </si>
  <si>
    <t>Issuance or Repayment of Debt and Equity Secutities</t>
  </si>
  <si>
    <t>Group Bank Borrowings :</t>
  </si>
  <si>
    <t>Total group borrowings as at 30 September 2000 are as follows :-</t>
  </si>
  <si>
    <t>Long Term Bank Loans - Secured</t>
  </si>
  <si>
    <t>Short Term Bank Borrowings</t>
  </si>
  <si>
    <t>Secured :-</t>
  </si>
  <si>
    <t>Unsecured :-</t>
  </si>
  <si>
    <t xml:space="preserve">Contigent Liabilities </t>
  </si>
  <si>
    <t>Contingent liabilities of the Group as at 16 Nov  2000 (the lates practicable date which is not</t>
  </si>
  <si>
    <t>earlier than 7 days from the date of issue of this quarterly report) comprise of the followings :</t>
  </si>
  <si>
    <t xml:space="preserve">Guarantees to financial institution for credit facilities </t>
  </si>
  <si>
    <t>granted to subsidiaries</t>
  </si>
  <si>
    <t>Bank Guarantees to Custom &amp; Excise Dept. for the</t>
  </si>
  <si>
    <t>various importation requirements</t>
  </si>
  <si>
    <t>Guarantees to 3rd party  Suppliers for credit facilities</t>
  </si>
  <si>
    <t>granted to subsidiary</t>
  </si>
  <si>
    <t>Off Balance Sheet Financial Instruments</t>
  </si>
  <si>
    <t xml:space="preserve">2000, the latest practicable date which is not earlier than 7 days from the date of issue of this </t>
  </si>
  <si>
    <t>quarterly report.</t>
  </si>
  <si>
    <t>Total outstanding balances</t>
  </si>
  <si>
    <t>Repayments due within the next 12 months</t>
  </si>
  <si>
    <t>Bank overdrafts</t>
  </si>
  <si>
    <t>Revolving credits</t>
  </si>
  <si>
    <t>Bankers' acceptance &amp; Trust Receipts</t>
  </si>
  <si>
    <t xml:space="preserve">Current portion of long term loan </t>
  </si>
  <si>
    <t>Sub-total</t>
  </si>
  <si>
    <t>[ Page 3 ]</t>
  </si>
  <si>
    <t>RM ' 000</t>
  </si>
  <si>
    <t>Material Litigation</t>
  </si>
  <si>
    <t>The group is not engaged in any material litigation as at  16 Nov  2000, the latest praticable</t>
  </si>
  <si>
    <t>date which is not earlier than 7 days from the date of issue of this quarterly report.</t>
  </si>
  <si>
    <t>Segmental Reporting</t>
  </si>
  <si>
    <t>Manufacturing</t>
  </si>
  <si>
    <t>Trading</t>
  </si>
  <si>
    <t>Investment holding</t>
  </si>
  <si>
    <t>Intra-Group</t>
  </si>
  <si>
    <t>Analysis by geographical location</t>
  </si>
  <si>
    <t>Malaysia</t>
  </si>
  <si>
    <t>Belgium</t>
  </si>
  <si>
    <t xml:space="preserve">Materials Changes in the Quarterly Results compared to the results of the </t>
  </si>
  <si>
    <t>Preceding Quarter</t>
  </si>
  <si>
    <t>Turnover for current quarter  increased  slightly as compared to the preceding quarter , however</t>
  </si>
  <si>
    <t xml:space="preserve">profit  after tax  were lower mainly due to keen competitions faced  in sales pricing as well as </t>
  </si>
  <si>
    <t>rising cost of sales of certain segments. They  were no other  material  changes for the period.</t>
  </si>
  <si>
    <t>Review Of Performance Of The Company And Its Principal Subsidiaries</t>
  </si>
  <si>
    <t>On  year-to-date basis , the Group has registered  44 %  and  20 % improvement in Turnover</t>
  </si>
  <si>
    <t xml:space="preserve">and P.A.T .respectively  over  the same period last year.  Concentration of the Group 's </t>
  </si>
  <si>
    <t>business in  the steel related industries has  enabled it to perform satisfactory  despite</t>
  </si>
  <si>
    <t>keen competitions  and rising cost of sales.</t>
  </si>
  <si>
    <t xml:space="preserve">Completion of  acquisition  of an associated company as well as a factory in Prai  during the </t>
  </si>
  <si>
    <t>3rd Qtr  will enhance the competitive advantage of the Group but will not affect the results</t>
  </si>
  <si>
    <t>of the Group  significantly  for the rest of this financial  year.</t>
  </si>
  <si>
    <t>Prospects For The Current Financial year</t>
  </si>
  <si>
    <t>Barring  any unforeseen circumstances , the Directors expect the performance of the Group</t>
  </si>
  <si>
    <t>for the financial year ending 31 December 2000 to be satisfactory.</t>
  </si>
  <si>
    <t>Variance Of Actual Profit From Forecast Profit</t>
  </si>
  <si>
    <t>Not Applicable.</t>
  </si>
  <si>
    <t>Dividend</t>
  </si>
  <si>
    <t>The Directors do not recommend any interim dividend for the period under review.</t>
  </si>
  <si>
    <t>Profit</t>
  </si>
  <si>
    <t>Before</t>
  </si>
  <si>
    <t>[ Page 4 ]</t>
  </si>
  <si>
    <t xml:space="preserve">Total </t>
  </si>
  <si>
    <t>Assets</t>
  </si>
  <si>
    <t>Employed</t>
  </si>
  <si>
    <t>Basic (based on ...20,350,000...................</t>
  </si>
  <si>
    <t xml:space="preserve">                          Total - Long Term Bank Loans - Secured</t>
  </si>
  <si>
    <t xml:space="preserve">                            Total   -  Short Term Bank Borrowings</t>
  </si>
  <si>
    <t>The Group  faces   minor seasonal and cyclical fluctuations during the major festive seasons :</t>
  </si>
  <si>
    <t xml:space="preserve">The Group does not have any financial instruments with off balace sheet risk as at 16th Nov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</si>
</sst>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sz val="11"/>
      <name val="Nimrod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1"/>
      <name val="Nimrod"/>
      <family val="0"/>
    </font>
    <font>
      <sz val="14"/>
      <name val="Nimrod"/>
      <family val="0"/>
    </font>
    <font>
      <b/>
      <sz val="14"/>
      <name val="Nimrod"/>
      <family val="0"/>
    </font>
    <font>
      <sz val="12"/>
      <name val="Nimrod"/>
      <family val="0"/>
    </font>
    <font>
      <b/>
      <sz val="12"/>
      <name val="Nimrod"/>
      <family val="0"/>
    </font>
    <font>
      <i/>
      <sz val="12"/>
      <name val="Nimrod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Arial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1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/>
    </xf>
    <xf numFmtId="0" fontId="6" fillId="0" borderId="1" xfId="0" applyNumberFormat="1" applyFont="1" applyAlignment="1">
      <alignment horizontal="center"/>
    </xf>
    <xf numFmtId="0" fontId="6" fillId="0" borderId="3" xfId="0" applyNumberFormat="1" applyFont="1" applyAlignment="1">
      <alignment/>
    </xf>
    <xf numFmtId="0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6" fillId="0" borderId="3" xfId="0" applyNumberFormat="1" applyFont="1" applyAlignment="1">
      <alignment horizontal="center"/>
    </xf>
    <xf numFmtId="0" fontId="6" fillId="0" borderId="6" xfId="0" applyNumberFormat="1" applyFont="1" applyAlignment="1">
      <alignment horizontal="center"/>
    </xf>
    <xf numFmtId="0" fontId="10" fillId="0" borderId="3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6" fillId="0" borderId="1" xfId="0" applyNumberFormat="1" applyFont="1" applyAlignment="1">
      <alignment/>
    </xf>
    <xf numFmtId="0" fontId="6" fillId="0" borderId="7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3" fontId="10" fillId="0" borderId="3" xfId="0" applyNumberFormat="1" applyFont="1" applyAlignment="1">
      <alignment horizontal="center"/>
    </xf>
    <xf numFmtId="3" fontId="10" fillId="0" borderId="6" xfId="0" applyNumberFormat="1" applyFont="1" applyAlignment="1">
      <alignment horizontal="center"/>
    </xf>
    <xf numFmtId="9" fontId="10" fillId="0" borderId="3" xfId="0" applyNumberFormat="1" applyFont="1" applyAlignment="1">
      <alignment horizontal="center"/>
    </xf>
    <xf numFmtId="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2" fillId="0" borderId="3" xfId="0" applyNumberFormat="1" applyFont="1" applyAlignment="1">
      <alignment horizontal="center"/>
    </xf>
    <xf numFmtId="0" fontId="6" fillId="0" borderId="8" xfId="0" applyNumberFormat="1" applyFont="1" applyAlignment="1">
      <alignment horizontal="center"/>
    </xf>
    <xf numFmtId="0" fontId="12" fillId="0" borderId="8" xfId="0" applyNumberFormat="1" applyFont="1" applyAlignment="1">
      <alignment horizontal="center"/>
    </xf>
    <xf numFmtId="0" fontId="6" fillId="0" borderId="8" xfId="0" applyNumberFormat="1" applyFont="1" applyAlignment="1">
      <alignment horizontal="justify"/>
    </xf>
    <xf numFmtId="3" fontId="10" fillId="0" borderId="4" xfId="0" applyNumberFormat="1" applyFont="1" applyAlignment="1">
      <alignment horizontal="center"/>
    </xf>
    <xf numFmtId="3" fontId="10" fillId="0" borderId="5" xfId="0" applyNumberFormat="1" applyFont="1" applyAlignment="1">
      <alignment horizontal="center"/>
    </xf>
    <xf numFmtId="0" fontId="6" fillId="0" borderId="0" xfId="0" applyNumberFormat="1" applyFont="1" applyAlignment="1">
      <alignment horizontal="justify"/>
    </xf>
    <xf numFmtId="3" fontId="11" fillId="0" borderId="3" xfId="0" applyNumberFormat="1" applyFont="1" applyAlignment="1">
      <alignment horizontal="center"/>
    </xf>
    <xf numFmtId="3" fontId="11" fillId="0" borderId="6" xfId="0" applyNumberFormat="1" applyFont="1" applyAlignment="1">
      <alignment horizontal="center"/>
    </xf>
    <xf numFmtId="0" fontId="11" fillId="0" borderId="3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9" fillId="0" borderId="3" xfId="0" applyNumberFormat="1" applyFont="1" applyAlignment="1">
      <alignment horizontal="center"/>
    </xf>
    <xf numFmtId="0" fontId="12" fillId="0" borderId="8" xfId="0" applyNumberFormat="1" applyFont="1" applyAlignment="1">
      <alignment/>
    </xf>
    <xf numFmtId="0" fontId="13" fillId="0" borderId="3" xfId="0" applyNumberFormat="1" applyFont="1" applyAlignment="1">
      <alignment horizontal="center"/>
    </xf>
    <xf numFmtId="4" fontId="10" fillId="0" borderId="3" xfId="0" applyNumberFormat="1" applyFont="1" applyAlignment="1">
      <alignment horizontal="center"/>
    </xf>
    <xf numFmtId="4" fontId="10" fillId="0" borderId="6" xfId="0" applyNumberFormat="1" applyFont="1" applyAlignment="1">
      <alignment horizontal="center"/>
    </xf>
    <xf numFmtId="0" fontId="6" fillId="0" borderId="2" xfId="0" applyNumberFormat="1" applyFont="1" applyAlignment="1">
      <alignment/>
    </xf>
    <xf numFmtId="0" fontId="11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6" fillId="0" borderId="7" xfId="0" applyNumberFormat="1" applyFont="1" applyAlignment="1">
      <alignment horizontal="center"/>
    </xf>
    <xf numFmtId="3" fontId="10" fillId="0" borderId="3" xfId="0" applyNumberFormat="1" applyFont="1" applyAlignment="1">
      <alignment/>
    </xf>
    <xf numFmtId="3" fontId="10" fillId="0" borderId="6" xfId="0" applyNumberFormat="1" applyFont="1" applyAlignment="1">
      <alignment/>
    </xf>
    <xf numFmtId="0" fontId="12" fillId="0" borderId="5" xfId="0" applyNumberFormat="1" applyFont="1" applyAlignment="1">
      <alignment/>
    </xf>
    <xf numFmtId="0" fontId="14" fillId="0" borderId="8" xfId="0" applyNumberFormat="1" applyFont="1" applyAlignment="1">
      <alignment/>
    </xf>
    <xf numFmtId="0" fontId="6" fillId="0" borderId="8" xfId="0" applyNumberFormat="1" applyFont="1" applyAlignment="1">
      <alignment/>
    </xf>
    <xf numFmtId="3" fontId="10" fillId="0" borderId="4" xfId="0" applyNumberFormat="1" applyFont="1" applyAlignment="1">
      <alignment/>
    </xf>
    <xf numFmtId="3" fontId="10" fillId="0" borderId="5" xfId="0" applyNumberFormat="1" applyFont="1" applyAlignment="1">
      <alignment/>
    </xf>
    <xf numFmtId="0" fontId="12" fillId="0" borderId="6" xfId="0" applyNumberFormat="1" applyFont="1" applyAlignment="1">
      <alignment/>
    </xf>
    <xf numFmtId="0" fontId="14" fillId="0" borderId="0" xfId="0" applyNumberFormat="1" applyFont="1" applyAlignment="1">
      <alignment/>
    </xf>
    <xf numFmtId="3" fontId="10" fillId="0" borderId="3" xfId="0" applyNumberFormat="1" applyFont="1" applyAlignment="1">
      <alignment horizontal="right"/>
    </xf>
    <xf numFmtId="3" fontId="11" fillId="0" borderId="1" xfId="0" applyNumberFormat="1" applyFont="1" applyAlignment="1">
      <alignment/>
    </xf>
    <xf numFmtId="3" fontId="11" fillId="0" borderId="7" xfId="0" applyNumberFormat="1" applyFont="1" applyAlignment="1">
      <alignment/>
    </xf>
    <xf numFmtId="3" fontId="10" fillId="0" borderId="1" xfId="0" applyNumberFormat="1" applyFont="1" applyAlignment="1">
      <alignment/>
    </xf>
    <xf numFmtId="3" fontId="10" fillId="0" borderId="7" xfId="0" applyNumberFormat="1" applyFont="1" applyAlignment="1">
      <alignment/>
    </xf>
    <xf numFmtId="3" fontId="10" fillId="0" borderId="6" xfId="0" applyNumberFormat="1" applyFont="1" applyAlignment="1">
      <alignment horizontal="right"/>
    </xf>
    <xf numFmtId="4" fontId="10" fillId="0" borderId="3" xfId="0" applyNumberFormat="1" applyFont="1" applyAlignment="1">
      <alignment/>
    </xf>
    <xf numFmtId="4" fontId="10" fillId="0" borderId="6" xfId="0" applyNumberFormat="1" applyFont="1" applyAlignment="1">
      <alignment/>
    </xf>
    <xf numFmtId="3" fontId="6" fillId="0" borderId="2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/>
    </xf>
    <xf numFmtId="3" fontId="15" fillId="0" borderId="8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15" fillId="0" borderId="2" xfId="0" applyNumberFormat="1" applyFont="1" applyAlignment="1">
      <alignment/>
    </xf>
    <xf numFmtId="0" fontId="0" fillId="0" borderId="2" xfId="0" applyNumberFormat="1" applyAlignment="1">
      <alignment/>
    </xf>
    <xf numFmtId="0" fontId="8" fillId="0" borderId="0" xfId="0" applyNumberFormat="1" applyFont="1" applyAlignment="1">
      <alignment/>
    </xf>
    <xf numFmtId="0" fontId="15" fillId="0" borderId="2" xfId="0" applyNumberFormat="1" applyFont="1" applyAlignment="1">
      <alignment horizontal="center"/>
    </xf>
    <xf numFmtId="0" fontId="15" fillId="0" borderId="2" xfId="0" applyNumberFormat="1" applyFont="1" applyAlignment="1">
      <alignment/>
    </xf>
    <xf numFmtId="0" fontId="15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9" fontId="15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/>
    </xf>
    <xf numFmtId="3" fontId="1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7" fillId="0" borderId="2" xfId="0" applyNumberFormat="1" applyFont="1" applyAlignment="1">
      <alignment/>
    </xf>
    <xf numFmtId="0" fontId="0" fillId="0" borderId="0" xfId="0" applyNumberFormat="1" applyAlignment="1">
      <alignment/>
    </xf>
    <xf numFmtId="3" fontId="15" fillId="0" borderId="8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2" fillId="0" borderId="9" xfId="0" applyNumberFormat="1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3" xfId="0" applyNumberFormat="1" applyFont="1" applyBorder="1" applyAlignment="1">
      <alignment/>
    </xf>
    <xf numFmtId="0" fontId="10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16"/>
  <sheetViews>
    <sheetView showGridLines="0" showOutlineSymbols="0" zoomScale="75" zoomScaleNormal="75" workbookViewId="0" topLeftCell="A79">
      <selection activeCell="A84" sqref="A84"/>
    </sheetView>
  </sheetViews>
  <sheetFormatPr defaultColWidth="8.88671875" defaultRowHeight="15"/>
  <cols>
    <col min="1" max="3" width="4.6640625" style="1" customWidth="1"/>
    <col min="4" max="4" width="3.6640625" style="1" customWidth="1"/>
    <col min="5" max="5" width="35.6640625" style="1" customWidth="1"/>
    <col min="6" max="6" width="12.6640625" style="1" customWidth="1"/>
    <col min="7" max="7" width="14.6640625" style="1" customWidth="1"/>
    <col min="8" max="8" width="12.6640625" style="1" customWidth="1"/>
    <col min="9" max="9" width="14.6640625" style="1" customWidth="1"/>
    <col min="10" max="10" width="1.88671875" style="1" customWidth="1"/>
    <col min="11" max="11" width="1.66796875" style="1" customWidth="1"/>
    <col min="12" max="16384" width="9.6640625" style="1" customWidth="1"/>
  </cols>
  <sheetData>
    <row r="1" spans="1:240" ht="18">
      <c r="A1" s="2"/>
      <c r="B1" s="3" t="s">
        <v>0</v>
      </c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ht="15.75">
      <c r="A2" s="2"/>
      <c r="B2" s="6"/>
      <c r="C2" s="7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40" ht="15.75">
      <c r="A3" s="2"/>
      <c r="B3" s="8" t="s">
        <v>1</v>
      </c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ht="15.75">
      <c r="A4" s="5"/>
      <c r="C4" s="9"/>
      <c r="D4" s="5"/>
      <c r="E4" s="5"/>
      <c r="G4" s="10"/>
      <c r="H4" s="10"/>
      <c r="I4" s="1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ht="15.75">
      <c r="A5" s="5"/>
      <c r="C5" s="9"/>
      <c r="D5" s="5"/>
      <c r="E5" s="5"/>
      <c r="F5" s="11" t="s">
        <v>50</v>
      </c>
      <c r="G5" s="12"/>
      <c r="H5" s="12"/>
      <c r="I5" s="12"/>
      <c r="J5" s="10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240" ht="15.75">
      <c r="A6" s="5"/>
      <c r="C6" s="9"/>
      <c r="D6" s="5"/>
      <c r="E6" s="5"/>
      <c r="F6" s="13" t="s">
        <v>51</v>
      </c>
      <c r="G6" s="14"/>
      <c r="H6" s="13" t="s">
        <v>61</v>
      </c>
      <c r="I6" s="14"/>
      <c r="J6" s="103"/>
      <c r="K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</row>
    <row r="7" spans="1:240" ht="15.75">
      <c r="A7" s="5"/>
      <c r="B7" s="5"/>
      <c r="C7" s="9"/>
      <c r="D7" s="5"/>
      <c r="E7" s="5"/>
      <c r="F7" s="17" t="s">
        <v>52</v>
      </c>
      <c r="G7" s="18" t="s">
        <v>58</v>
      </c>
      <c r="H7" s="17" t="s">
        <v>62</v>
      </c>
      <c r="I7" s="18" t="s">
        <v>58</v>
      </c>
      <c r="J7" s="19"/>
      <c r="K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240" ht="15.75">
      <c r="A8" s="5"/>
      <c r="B8" s="5"/>
      <c r="C8" s="9"/>
      <c r="D8" s="5"/>
      <c r="E8" s="5"/>
      <c r="F8" s="19" t="s">
        <v>53</v>
      </c>
      <c r="G8" s="20" t="s">
        <v>59</v>
      </c>
      <c r="H8" s="19" t="s">
        <v>53</v>
      </c>
      <c r="I8" s="20" t="s">
        <v>59</v>
      </c>
      <c r="J8" s="19"/>
      <c r="K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</row>
    <row r="9" spans="1:240" ht="15.75">
      <c r="A9" s="5"/>
      <c r="B9" s="5"/>
      <c r="C9" s="9"/>
      <c r="D9" s="5"/>
      <c r="E9" s="5"/>
      <c r="F9" s="19" t="s">
        <v>54</v>
      </c>
      <c r="G9" s="20" t="s">
        <v>54</v>
      </c>
      <c r="H9" s="19" t="s">
        <v>63</v>
      </c>
      <c r="I9" s="20" t="s">
        <v>64</v>
      </c>
      <c r="J9" s="19"/>
      <c r="K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</row>
    <row r="10" spans="1:240" ht="18.75">
      <c r="A10" s="5"/>
      <c r="B10" s="5"/>
      <c r="C10" s="9"/>
      <c r="D10" s="5"/>
      <c r="E10" s="5"/>
      <c r="F10" s="19" t="s">
        <v>55</v>
      </c>
      <c r="G10" s="20" t="s">
        <v>60</v>
      </c>
      <c r="H10" s="19" t="s">
        <v>55</v>
      </c>
      <c r="I10" s="20" t="s">
        <v>60</v>
      </c>
      <c r="J10" s="21"/>
      <c r="K1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</row>
    <row r="11" spans="1:240" ht="18.75">
      <c r="A11" s="5"/>
      <c r="B11" s="22" t="s">
        <v>2</v>
      </c>
      <c r="C11" s="9"/>
      <c r="D11" s="5"/>
      <c r="E11" s="5"/>
      <c r="F11" s="19" t="s">
        <v>56</v>
      </c>
      <c r="G11" s="20" t="s">
        <v>56</v>
      </c>
      <c r="H11" s="19" t="s">
        <v>56</v>
      </c>
      <c r="I11" s="20" t="s">
        <v>56</v>
      </c>
      <c r="J11" s="107" t="s">
        <v>65</v>
      </c>
      <c r="K11" s="10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spans="1:240" ht="9.75" customHeight="1">
      <c r="A12" s="5"/>
      <c r="B12" s="5"/>
      <c r="C12" s="9"/>
      <c r="D12" s="5"/>
      <c r="E12" s="5"/>
      <c r="F12" s="23"/>
      <c r="G12" s="24"/>
      <c r="H12" s="23"/>
      <c r="I12" s="24"/>
      <c r="J12" s="106"/>
      <c r="K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</row>
    <row r="13" spans="1:240" ht="16.5" customHeight="1">
      <c r="A13" s="5"/>
      <c r="B13" s="9">
        <v>1</v>
      </c>
      <c r="C13" s="25" t="s">
        <v>3</v>
      </c>
      <c r="D13" s="26" t="s">
        <v>15</v>
      </c>
      <c r="E13" s="5"/>
      <c r="F13" s="27">
        <v>65429</v>
      </c>
      <c r="G13" s="28">
        <v>45784</v>
      </c>
      <c r="H13" s="27">
        <v>192969</v>
      </c>
      <c r="I13" s="28">
        <v>133706</v>
      </c>
      <c r="J13" s="29"/>
      <c r="K13"/>
      <c r="L13" s="3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1:240" ht="9.75" customHeight="1">
      <c r="A14" s="5"/>
      <c r="B14" s="9"/>
      <c r="C14" s="25"/>
      <c r="D14" s="26"/>
      <c r="E14" s="5"/>
      <c r="F14" s="27"/>
      <c r="G14" s="28"/>
      <c r="H14" s="27"/>
      <c r="I14" s="28"/>
      <c r="J14" s="19"/>
      <c r="K14"/>
      <c r="L14" s="3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</row>
    <row r="15" spans="1:240" ht="18.75">
      <c r="A15" s="5"/>
      <c r="B15" s="9"/>
      <c r="C15" s="25" t="s">
        <v>4</v>
      </c>
      <c r="D15" s="26" t="s">
        <v>16</v>
      </c>
      <c r="E15" s="5"/>
      <c r="F15" s="27" t="s">
        <v>57</v>
      </c>
      <c r="G15" s="28" t="s">
        <v>57</v>
      </c>
      <c r="H15" s="27" t="s">
        <v>57</v>
      </c>
      <c r="I15" s="28" t="s">
        <v>57</v>
      </c>
      <c r="J15" s="19"/>
      <c r="K15"/>
      <c r="L15" s="3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</row>
    <row r="16" spans="1:240" ht="13.5" customHeight="1">
      <c r="A16" s="5"/>
      <c r="B16" s="9"/>
      <c r="C16" s="25"/>
      <c r="D16" s="26"/>
      <c r="E16" s="5"/>
      <c r="F16" s="27"/>
      <c r="G16" s="28"/>
      <c r="H16" s="27"/>
      <c r="I16" s="28"/>
      <c r="J16" s="19"/>
      <c r="K16"/>
      <c r="L16" s="3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</row>
    <row r="17" spans="1:240" ht="18.75">
      <c r="A17" s="5"/>
      <c r="B17" s="9"/>
      <c r="C17" s="25" t="s">
        <v>5</v>
      </c>
      <c r="D17" s="26" t="s">
        <v>17</v>
      </c>
      <c r="E17" s="5"/>
      <c r="F17" s="27">
        <v>342</v>
      </c>
      <c r="G17" s="28">
        <v>490</v>
      </c>
      <c r="H17" s="27">
        <v>872</v>
      </c>
      <c r="I17" s="28">
        <v>750</v>
      </c>
      <c r="J17" s="29"/>
      <c r="K17"/>
      <c r="L17" s="3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</row>
    <row r="18" spans="1:240" ht="13.5" customHeight="1">
      <c r="A18" s="5"/>
      <c r="B18" s="9"/>
      <c r="C18" s="25"/>
      <c r="D18" s="102"/>
      <c r="E18" s="5"/>
      <c r="F18" s="27"/>
      <c r="G18" s="28"/>
      <c r="H18" s="27"/>
      <c r="I18" s="28"/>
      <c r="J18" s="108"/>
      <c r="K18" s="105"/>
      <c r="L18" s="3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1:240" ht="18.75">
      <c r="A19" s="5"/>
      <c r="B19" s="33">
        <v>2</v>
      </c>
      <c r="C19" s="34" t="s">
        <v>3</v>
      </c>
      <c r="D19" s="101" t="s">
        <v>18</v>
      </c>
      <c r="E19" s="35"/>
      <c r="F19" s="36"/>
      <c r="G19" s="37"/>
      <c r="H19" s="36"/>
      <c r="I19" s="37"/>
      <c r="J19" s="108"/>
      <c r="K19"/>
      <c r="L19" s="3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</row>
    <row r="20" spans="1:240" ht="18.75">
      <c r="A20" s="5"/>
      <c r="B20" s="9"/>
      <c r="C20" s="25"/>
      <c r="D20" t="s">
        <v>19</v>
      </c>
      <c r="E20" s="38"/>
      <c r="F20" s="27"/>
      <c r="G20" s="28"/>
      <c r="H20" s="27"/>
      <c r="I20" s="28"/>
      <c r="J20" s="32"/>
      <c r="K20"/>
      <c r="L20" s="3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</row>
    <row r="21" spans="1:240" ht="18.75">
      <c r="A21" s="5"/>
      <c r="B21" s="9"/>
      <c r="C21" s="25"/>
      <c r="D21" t="s">
        <v>20</v>
      </c>
      <c r="E21" s="38"/>
      <c r="F21" s="27"/>
      <c r="G21" s="28"/>
      <c r="H21" s="27"/>
      <c r="I21" s="28"/>
      <c r="J21" s="32"/>
      <c r="K21"/>
      <c r="L21" s="3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</row>
    <row r="22" spans="1:240" ht="18.75">
      <c r="A22" s="5"/>
      <c r="B22" s="9"/>
      <c r="C22" s="25"/>
      <c r="D22" s="26" t="s">
        <v>21</v>
      </c>
      <c r="E22" s="5"/>
      <c r="F22" s="27">
        <v>7163</v>
      </c>
      <c r="G22" s="28">
        <v>7029</v>
      </c>
      <c r="H22" s="27">
        <v>24019</v>
      </c>
      <c r="I22" s="28">
        <v>18972</v>
      </c>
      <c r="J22" s="29"/>
      <c r="K22"/>
      <c r="L22" s="3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1:240" ht="13.5" customHeight="1">
      <c r="A23" s="5"/>
      <c r="B23" s="9"/>
      <c r="C23" s="25"/>
      <c r="D23" s="26"/>
      <c r="E23" s="5"/>
      <c r="F23" s="27"/>
      <c r="G23" s="28"/>
      <c r="H23" s="27"/>
      <c r="I23" s="28"/>
      <c r="J23" s="32"/>
      <c r="K23"/>
      <c r="L23" s="3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</row>
    <row r="24" spans="1:240" ht="18.75">
      <c r="A24" s="5"/>
      <c r="B24" s="9"/>
      <c r="C24" s="25" t="s">
        <v>4</v>
      </c>
      <c r="D24" s="26" t="s">
        <v>22</v>
      </c>
      <c r="E24" s="5"/>
      <c r="F24" s="27">
        <v>1927</v>
      </c>
      <c r="G24" s="28">
        <v>1432</v>
      </c>
      <c r="H24" s="27">
        <v>5360</v>
      </c>
      <c r="I24" s="28">
        <v>5020</v>
      </c>
      <c r="J24" s="29"/>
      <c r="K24"/>
      <c r="L24" s="3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</row>
    <row r="25" spans="1:240" ht="13.5" customHeight="1">
      <c r="A25" s="5"/>
      <c r="B25" s="9"/>
      <c r="C25" s="25"/>
      <c r="D25" s="26"/>
      <c r="E25" s="5"/>
      <c r="F25" s="27"/>
      <c r="G25" s="28"/>
      <c r="H25" s="27"/>
      <c r="I25" s="28"/>
      <c r="J25" s="32"/>
      <c r="K25"/>
      <c r="L25" s="3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</row>
    <row r="26" spans="1:240" ht="18.75">
      <c r="A26" s="5"/>
      <c r="B26" s="9"/>
      <c r="C26" s="25" t="s">
        <v>5</v>
      </c>
      <c r="D26" s="26" t="s">
        <v>23</v>
      </c>
      <c r="E26" s="5"/>
      <c r="F26" s="27">
        <v>1372</v>
      </c>
      <c r="G26" s="28">
        <v>1136</v>
      </c>
      <c r="H26" s="27">
        <v>3947</v>
      </c>
      <c r="I26" s="28">
        <v>3359</v>
      </c>
      <c r="J26" s="29"/>
      <c r="K26"/>
      <c r="L26" s="3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</row>
    <row r="27" spans="1:240" ht="13.5" customHeight="1">
      <c r="A27" s="5"/>
      <c r="B27" s="9"/>
      <c r="C27" s="25"/>
      <c r="D27" s="26"/>
      <c r="E27" s="5"/>
      <c r="F27" s="27"/>
      <c r="G27" s="28"/>
      <c r="H27" s="27"/>
      <c r="I27" s="28"/>
      <c r="J27" s="32"/>
      <c r="K27"/>
      <c r="L27" s="3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1:240" ht="18.75">
      <c r="A28" s="5"/>
      <c r="B28" s="9"/>
      <c r="C28" s="25" t="s">
        <v>6</v>
      </c>
      <c r="D28" s="26" t="s">
        <v>24</v>
      </c>
      <c r="E28" s="5"/>
      <c r="F28" s="27" t="s">
        <v>57</v>
      </c>
      <c r="G28" s="28" t="s">
        <v>57</v>
      </c>
      <c r="H28" s="27" t="s">
        <v>57</v>
      </c>
      <c r="I28" s="28" t="s">
        <v>57</v>
      </c>
      <c r="J28" s="32"/>
      <c r="K28"/>
      <c r="L28" s="3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</row>
    <row r="29" spans="1:240" ht="13.5" customHeight="1">
      <c r="A29" s="5"/>
      <c r="B29" s="9"/>
      <c r="C29" s="25"/>
      <c r="D29" s="26"/>
      <c r="E29" s="5"/>
      <c r="F29" s="27"/>
      <c r="G29" s="28"/>
      <c r="H29" s="27"/>
      <c r="I29" s="28"/>
      <c r="J29" s="32"/>
      <c r="K29"/>
      <c r="L29" s="3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</row>
    <row r="30" spans="1:240" ht="18.75">
      <c r="A30" s="5"/>
      <c r="B30" s="9"/>
      <c r="C30" s="25" t="s">
        <v>7</v>
      </c>
      <c r="D30" t="s">
        <v>25</v>
      </c>
      <c r="E30" s="38"/>
      <c r="F30" s="27"/>
      <c r="G30" s="28"/>
      <c r="H30" s="27"/>
      <c r="I30" s="28"/>
      <c r="J30" s="32"/>
      <c r="K30"/>
      <c r="L30" s="3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1:240" ht="18.75">
      <c r="A31" s="5"/>
      <c r="B31" s="9"/>
      <c r="C31" s="25"/>
      <c r="D31" t="s">
        <v>26</v>
      </c>
      <c r="E31" s="38"/>
      <c r="F31" s="27"/>
      <c r="G31" s="28"/>
      <c r="H31" s="27"/>
      <c r="I31" s="28"/>
      <c r="J31" s="32"/>
      <c r="K31"/>
      <c r="L31" s="3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1:240" ht="18.75">
      <c r="A32" s="5"/>
      <c r="B32" s="9"/>
      <c r="C32" s="25"/>
      <c r="D32" t="s">
        <v>27</v>
      </c>
      <c r="E32" s="38"/>
      <c r="F32" s="27"/>
      <c r="G32" s="28"/>
      <c r="H32" s="27"/>
      <c r="I32" s="28"/>
      <c r="J32" s="32"/>
      <c r="K32"/>
      <c r="L32" s="3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1:240" ht="18.75">
      <c r="A33" s="5"/>
      <c r="B33" s="9"/>
      <c r="C33" s="25"/>
      <c r="D33" t="s">
        <v>28</v>
      </c>
      <c r="E33" s="38"/>
      <c r="F33" s="39">
        <v>3864</v>
      </c>
      <c r="G33" s="40">
        <v>4461</v>
      </c>
      <c r="H33" s="39">
        <v>14712</v>
      </c>
      <c r="I33" s="40">
        <v>10593</v>
      </c>
      <c r="J33" s="29"/>
      <c r="K33"/>
      <c r="L33" s="3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ht="13.5" customHeight="1">
      <c r="A34" s="5"/>
      <c r="B34" s="9"/>
      <c r="C34" s="25"/>
      <c r="D34" s="102"/>
      <c r="E34" s="5"/>
      <c r="F34" s="27"/>
      <c r="G34" s="28"/>
      <c r="H34" s="27"/>
      <c r="I34" s="28"/>
      <c r="J34" s="108"/>
      <c r="K34" s="105"/>
      <c r="L34" s="3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240" ht="18.75">
      <c r="A35" s="5"/>
      <c r="B35" s="9"/>
      <c r="C35" s="34" t="s">
        <v>8</v>
      </c>
      <c r="D35" s="101" t="s">
        <v>29</v>
      </c>
      <c r="E35" s="35"/>
      <c r="F35" s="36">
        <v>-90</v>
      </c>
      <c r="G35" s="37">
        <v>-167</v>
      </c>
      <c r="H35" s="36">
        <v>-416</v>
      </c>
      <c r="I35" s="37">
        <v>-489</v>
      </c>
      <c r="J35" s="109"/>
      <c r="K35"/>
      <c r="L35" s="3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1:240" ht="13.5" customHeight="1">
      <c r="A36" s="5"/>
      <c r="B36" s="9"/>
      <c r="C36" s="25"/>
      <c r="D36" s="26"/>
      <c r="E36" s="5"/>
      <c r="F36" s="27"/>
      <c r="G36" s="28"/>
      <c r="H36" s="27"/>
      <c r="I36" s="28"/>
      <c r="J36" s="32"/>
      <c r="K36"/>
      <c r="L36" s="3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1:240" ht="18.75">
      <c r="A37" s="5"/>
      <c r="B37" s="9"/>
      <c r="C37" s="25" t="s">
        <v>9</v>
      </c>
      <c r="D37" t="s">
        <v>30</v>
      </c>
      <c r="E37" s="38"/>
      <c r="F37" s="27"/>
      <c r="G37" s="28"/>
      <c r="H37" s="27"/>
      <c r="I37" s="28"/>
      <c r="J37" s="41"/>
      <c r="K37"/>
      <c r="L37" s="3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1:240" ht="18.75">
      <c r="A38" s="5"/>
      <c r="B38" s="9"/>
      <c r="C38" s="25"/>
      <c r="D38" s="26" t="s">
        <v>21</v>
      </c>
      <c r="E38" s="5"/>
      <c r="F38" s="27">
        <f>F33+F35</f>
        <v>3774</v>
      </c>
      <c r="G38" s="28">
        <f>G33+G35</f>
        <v>4294</v>
      </c>
      <c r="H38" s="27">
        <f>H33+H35</f>
        <v>14296</v>
      </c>
      <c r="I38" s="28">
        <f>I33+I35</f>
        <v>10104</v>
      </c>
      <c r="J38" s="29"/>
      <c r="K38"/>
      <c r="L38" s="3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</row>
    <row r="39" spans="1:240" ht="13.5" customHeight="1">
      <c r="A39" s="5"/>
      <c r="B39" s="9"/>
      <c r="C39" s="25"/>
      <c r="D39" s="26"/>
      <c r="E39" s="5"/>
      <c r="F39" s="27"/>
      <c r="G39" s="28"/>
      <c r="H39" s="27"/>
      <c r="I39" s="28"/>
      <c r="J39" s="19"/>
      <c r="K39"/>
      <c r="L39" s="3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</row>
    <row r="40" spans="1:240" ht="18.75">
      <c r="A40" s="5"/>
      <c r="B40" s="9"/>
      <c r="C40" s="25" t="s">
        <v>10</v>
      </c>
      <c r="D40" s="26" t="s">
        <v>31</v>
      </c>
      <c r="E40" s="5"/>
      <c r="F40" s="27">
        <v>-519</v>
      </c>
      <c r="G40" s="28">
        <v>-30</v>
      </c>
      <c r="H40" s="27">
        <v>-2341</v>
      </c>
      <c r="I40" s="28">
        <v>-372</v>
      </c>
      <c r="J40" s="29"/>
      <c r="K40"/>
      <c r="L40" s="3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</row>
    <row r="41" spans="1:240" ht="13.5" customHeight="1">
      <c r="A41" s="5"/>
      <c r="B41" s="9"/>
      <c r="C41" s="25"/>
      <c r="D41" s="26"/>
      <c r="E41" s="5"/>
      <c r="F41" s="27"/>
      <c r="G41" s="28"/>
      <c r="H41" s="27"/>
      <c r="I41" s="28"/>
      <c r="J41" s="32"/>
      <c r="K41"/>
      <c r="L41" s="3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</row>
    <row r="42" spans="1:240" ht="18.75">
      <c r="A42" s="5"/>
      <c r="B42" s="9"/>
      <c r="C42" s="25" t="s">
        <v>11</v>
      </c>
      <c r="D42" s="25" t="s">
        <v>11</v>
      </c>
      <c r="E42" s="42" t="s">
        <v>41</v>
      </c>
      <c r="F42" s="27"/>
      <c r="G42" s="28"/>
      <c r="H42" s="27"/>
      <c r="I42" s="28"/>
      <c r="J42" s="32"/>
      <c r="K42"/>
      <c r="L42" s="3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</row>
    <row r="43" spans="1:240" ht="18.75">
      <c r="A43" s="5"/>
      <c r="B43" s="9"/>
      <c r="C43" s="25"/>
      <c r="D43" s="25"/>
      <c r="E43" s="26" t="s">
        <v>42</v>
      </c>
      <c r="F43" s="39">
        <f>F38+F40</f>
        <v>3255</v>
      </c>
      <c r="G43" s="40">
        <f>G38+G40</f>
        <v>4264</v>
      </c>
      <c r="H43" s="39">
        <f>H38+H40</f>
        <v>11955</v>
      </c>
      <c r="I43" s="40">
        <f>I38+I40</f>
        <v>9732</v>
      </c>
      <c r="J43" s="29"/>
      <c r="K43"/>
      <c r="L43" s="3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</row>
    <row r="44" spans="1:240" ht="13.5" customHeight="1">
      <c r="A44" s="5"/>
      <c r="B44" s="9"/>
      <c r="C44" s="25"/>
      <c r="D44" s="25"/>
      <c r="E44" s="26"/>
      <c r="F44" s="27"/>
      <c r="G44" s="28"/>
      <c r="H44" s="27"/>
      <c r="I44" s="28"/>
      <c r="J44" s="32"/>
      <c r="K44"/>
      <c r="L44" s="3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</row>
    <row r="45" spans="1:240" ht="18.75">
      <c r="A45" s="5"/>
      <c r="B45" s="9"/>
      <c r="C45" s="25"/>
      <c r="D45" s="25" t="s">
        <v>32</v>
      </c>
      <c r="E45" s="26" t="s">
        <v>43</v>
      </c>
      <c r="F45" s="27">
        <v>-456</v>
      </c>
      <c r="G45" s="28">
        <v>-500</v>
      </c>
      <c r="H45" s="27">
        <v>-1131</v>
      </c>
      <c r="I45" s="28">
        <v>-714</v>
      </c>
      <c r="J45" s="29"/>
      <c r="K45"/>
      <c r="L45" s="3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1:240" ht="13.5" customHeight="1">
      <c r="A46" s="5"/>
      <c r="B46" s="9"/>
      <c r="C46" s="25"/>
      <c r="D46" s="26"/>
      <c r="E46" s="5"/>
      <c r="F46" s="27"/>
      <c r="G46" s="28"/>
      <c r="H46" s="27"/>
      <c r="I46" s="28"/>
      <c r="J46" s="32"/>
      <c r="K46"/>
      <c r="L46" s="3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1:240" ht="18.75">
      <c r="A47" s="5"/>
      <c r="B47" s="9"/>
      <c r="C47" s="25" t="s">
        <v>12</v>
      </c>
      <c r="D47" t="s">
        <v>33</v>
      </c>
      <c r="E47" s="38"/>
      <c r="F47" s="27"/>
      <c r="G47" s="28"/>
      <c r="H47" s="27"/>
      <c r="I47" s="28"/>
      <c r="J47" s="43"/>
      <c r="K47"/>
      <c r="L47" s="3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1:240" ht="18.75">
      <c r="A48" s="5"/>
      <c r="B48" s="9"/>
      <c r="C48" s="25"/>
      <c r="D48" s="26" t="s">
        <v>34</v>
      </c>
      <c r="E48" s="5"/>
      <c r="F48" s="39">
        <f>F43+F45</f>
        <v>2799</v>
      </c>
      <c r="G48" s="40">
        <f>G43+G45</f>
        <v>3764</v>
      </c>
      <c r="H48" s="39">
        <f>H43+H45</f>
        <v>10824</v>
      </c>
      <c r="I48" s="40">
        <f>I43+I45</f>
        <v>9018</v>
      </c>
      <c r="J48" s="29"/>
      <c r="K48"/>
      <c r="L48" s="3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</row>
    <row r="49" spans="1:240" ht="13.5" customHeight="1">
      <c r="A49" s="5"/>
      <c r="B49" s="9"/>
      <c r="C49" s="25"/>
      <c r="D49" s="26"/>
      <c r="E49" s="5"/>
      <c r="F49" s="27"/>
      <c r="G49" s="28"/>
      <c r="H49" s="27"/>
      <c r="I49" s="28"/>
      <c r="J49" s="106"/>
      <c r="K49" s="105"/>
      <c r="L49" s="3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</row>
    <row r="50" spans="1:240" ht="18.75">
      <c r="A50" s="5"/>
      <c r="B50" s="9"/>
      <c r="C50" s="34" t="s">
        <v>13</v>
      </c>
      <c r="D50" s="34" t="s">
        <v>11</v>
      </c>
      <c r="E50" s="44" t="s">
        <v>44</v>
      </c>
      <c r="F50" s="36" t="s">
        <v>57</v>
      </c>
      <c r="G50" s="37" t="s">
        <v>57</v>
      </c>
      <c r="H50" s="36" t="s">
        <v>57</v>
      </c>
      <c r="I50" s="37" t="s">
        <v>57</v>
      </c>
      <c r="J50" s="110"/>
      <c r="K50"/>
      <c r="L50" s="3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1:240" ht="18.75">
      <c r="A51" s="5"/>
      <c r="B51" s="9"/>
      <c r="C51" s="25"/>
      <c r="D51" s="25" t="s">
        <v>32</v>
      </c>
      <c r="E51" s="26" t="s">
        <v>45</v>
      </c>
      <c r="F51" s="27" t="s">
        <v>57</v>
      </c>
      <c r="G51" s="28" t="s">
        <v>57</v>
      </c>
      <c r="H51" s="27" t="s">
        <v>57</v>
      </c>
      <c r="I51" s="28" t="s">
        <v>57</v>
      </c>
      <c r="J51" s="45"/>
      <c r="K51"/>
      <c r="L51" s="3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</row>
    <row r="52" spans="1:240" ht="18.75">
      <c r="A52" s="5"/>
      <c r="B52" s="9"/>
      <c r="C52" s="25"/>
      <c r="D52" s="25" t="s">
        <v>35</v>
      </c>
      <c r="E52" s="26" t="s">
        <v>46</v>
      </c>
      <c r="F52" s="27"/>
      <c r="G52" s="28"/>
      <c r="H52" s="27"/>
      <c r="I52" s="28"/>
      <c r="J52" s="45"/>
      <c r="K52"/>
      <c r="L52" s="3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</row>
    <row r="53" spans="1:240" ht="18.75">
      <c r="A53" s="5"/>
      <c r="B53" s="9"/>
      <c r="C53" s="25"/>
      <c r="D53" s="26"/>
      <c r="E53" s="26" t="s">
        <v>47</v>
      </c>
      <c r="F53" s="27" t="s">
        <v>57</v>
      </c>
      <c r="G53" s="28" t="s">
        <v>57</v>
      </c>
      <c r="H53" s="27" t="s">
        <v>57</v>
      </c>
      <c r="I53" s="28" t="s">
        <v>57</v>
      </c>
      <c r="J53" s="45"/>
      <c r="K53"/>
      <c r="L53" s="3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</row>
    <row r="54" spans="1:240" ht="13.5" customHeight="1">
      <c r="A54" s="5"/>
      <c r="B54" s="9"/>
      <c r="C54" s="25"/>
      <c r="D54" s="26"/>
      <c r="E54" s="5"/>
      <c r="F54" s="27"/>
      <c r="G54" s="28"/>
      <c r="H54" s="27"/>
      <c r="I54" s="28"/>
      <c r="J54" s="45"/>
      <c r="K54"/>
      <c r="L54" s="3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</row>
    <row r="55" spans="1:240" ht="18.75">
      <c r="A55" s="5"/>
      <c r="B55" s="9"/>
      <c r="C55" s="25" t="s">
        <v>14</v>
      </c>
      <c r="D55" t="s">
        <v>36</v>
      </c>
      <c r="E55" s="38"/>
      <c r="F55" s="27"/>
      <c r="G55" s="28"/>
      <c r="H55" s="27"/>
      <c r="I55" s="28"/>
      <c r="J55" s="19"/>
      <c r="K55"/>
      <c r="L55" s="3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</row>
    <row r="56" spans="1:240" ht="18.75">
      <c r="A56" s="5"/>
      <c r="B56" s="9"/>
      <c r="C56" s="25"/>
      <c r="D56" t="s">
        <v>37</v>
      </c>
      <c r="E56" s="38"/>
      <c r="F56" s="27">
        <f>F48</f>
        <v>2799</v>
      </c>
      <c r="G56" s="28">
        <f>G48</f>
        <v>3764</v>
      </c>
      <c r="H56" s="27">
        <f>H48</f>
        <v>10824</v>
      </c>
      <c r="I56" s="28">
        <f>I48</f>
        <v>9018</v>
      </c>
      <c r="J56" s="29"/>
      <c r="K56"/>
      <c r="L56" s="30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</row>
    <row r="57" spans="1:240" ht="13.5" customHeight="1">
      <c r="A57" s="5"/>
      <c r="B57" s="9"/>
      <c r="C57" s="25"/>
      <c r="D57" s="102"/>
      <c r="E57" s="5"/>
      <c r="F57" s="27"/>
      <c r="G57" s="28"/>
      <c r="H57" s="27"/>
      <c r="I57" s="28"/>
      <c r="J57" s="106"/>
      <c r="K57" s="105"/>
      <c r="L57" s="3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</row>
    <row r="58" spans="1:240" ht="18.75">
      <c r="A58" s="5"/>
      <c r="B58" s="33">
        <v>3</v>
      </c>
      <c r="C58" s="34" t="s">
        <v>3</v>
      </c>
      <c r="D58" s="101" t="s">
        <v>38</v>
      </c>
      <c r="E58" s="35"/>
      <c r="F58" s="36"/>
      <c r="G58" s="37"/>
      <c r="H58" s="36"/>
      <c r="I58" s="37"/>
      <c r="J58" s="106"/>
      <c r="K58"/>
      <c r="L58" s="3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</row>
    <row r="59" spans="1:240" ht="18.75">
      <c r="A59" s="5"/>
      <c r="B59" s="9"/>
      <c r="C59" s="25"/>
      <c r="D59" s="26" t="s">
        <v>39</v>
      </c>
      <c r="E59" s="5"/>
      <c r="F59" s="27"/>
      <c r="G59" s="28"/>
      <c r="H59" s="27"/>
      <c r="I59" s="28"/>
      <c r="J59" s="16"/>
      <c r="K59"/>
      <c r="L59" s="3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</row>
    <row r="60" spans="1:240" ht="18.75">
      <c r="A60" s="5"/>
      <c r="B60" s="9"/>
      <c r="C60" s="25"/>
      <c r="D60" s="26" t="s">
        <v>40</v>
      </c>
      <c r="E60" s="5"/>
      <c r="F60" s="27"/>
      <c r="G60" s="28"/>
      <c r="H60" s="27"/>
      <c r="I60" s="28"/>
      <c r="J60" s="16"/>
      <c r="K60"/>
      <c r="L60" s="3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</row>
    <row r="61" spans="1:240" ht="9.75" customHeight="1">
      <c r="A61" s="5"/>
      <c r="B61" s="9"/>
      <c r="C61" s="25"/>
      <c r="D61" s="26"/>
      <c r="E61" s="5"/>
      <c r="F61" s="27"/>
      <c r="G61" s="28"/>
      <c r="H61" s="27"/>
      <c r="I61" s="28"/>
      <c r="J61" s="16"/>
      <c r="K61"/>
      <c r="L61" s="3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</row>
    <row r="62" spans="1:240" ht="18.75">
      <c r="A62" s="5"/>
      <c r="B62" s="9"/>
      <c r="C62" s="25"/>
      <c r="D62" s="26" t="s">
        <v>11</v>
      </c>
      <c r="E62" s="26" t="s">
        <v>253</v>
      </c>
      <c r="F62" s="27"/>
      <c r="G62" s="28"/>
      <c r="H62" s="27"/>
      <c r="I62" s="28"/>
      <c r="J62" s="16"/>
      <c r="K62"/>
      <c r="L62" s="3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1:240" ht="18.75">
      <c r="A63" s="5"/>
      <c r="B63" s="9"/>
      <c r="C63" s="25"/>
      <c r="D63" s="26"/>
      <c r="E63" s="26" t="s">
        <v>48</v>
      </c>
      <c r="F63" s="46">
        <f>F48/20350*100</f>
        <v>13.754299754299753</v>
      </c>
      <c r="G63" s="47">
        <f>G48/20350*100</f>
        <v>18.496314496314497</v>
      </c>
      <c r="H63" s="46">
        <f>H48/20350*100</f>
        <v>53.18918918918919</v>
      </c>
      <c r="I63" s="47">
        <f>I48/20350*100</f>
        <v>44.31449631449632</v>
      </c>
      <c r="J63" s="29"/>
      <c r="K63"/>
      <c r="L63" s="3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</row>
    <row r="64" spans="1:240" ht="9.75" customHeight="1">
      <c r="A64" s="5"/>
      <c r="B64" s="9"/>
      <c r="C64" s="25"/>
      <c r="D64" s="26"/>
      <c r="E64" s="26"/>
      <c r="F64" s="27"/>
      <c r="G64" s="28"/>
      <c r="H64" s="27"/>
      <c r="I64" s="28"/>
      <c r="J64" s="16"/>
      <c r="K64"/>
      <c r="L64" s="3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</row>
    <row r="65" spans="1:240" ht="18.75">
      <c r="A65" s="5"/>
      <c r="B65" s="9"/>
      <c r="C65" s="25"/>
      <c r="D65" s="26" t="s">
        <v>32</v>
      </c>
      <c r="E65" s="26" t="s">
        <v>49</v>
      </c>
      <c r="F65" s="46">
        <f>F48/20350*100</f>
        <v>13.754299754299753</v>
      </c>
      <c r="G65" s="47">
        <f>G48/20350*100</f>
        <v>18.496314496314497</v>
      </c>
      <c r="H65" s="46">
        <f>H48/20350*100</f>
        <v>53.18918918918919</v>
      </c>
      <c r="I65" s="47">
        <f>I63</f>
        <v>44.31449631449632</v>
      </c>
      <c r="J65" s="29"/>
      <c r="K65"/>
      <c r="L65" s="30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</row>
    <row r="66" spans="1:240" ht="18.75">
      <c r="A66" s="5"/>
      <c r="B66" s="9"/>
      <c r="C66" s="25"/>
      <c r="D66" s="26"/>
      <c r="E66" s="26" t="s">
        <v>48</v>
      </c>
      <c r="F66" s="27"/>
      <c r="G66" s="28"/>
      <c r="H66" s="27"/>
      <c r="I66" s="28"/>
      <c r="J66" s="16"/>
      <c r="K66"/>
      <c r="L66" s="3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</row>
    <row r="67" spans="1:240" ht="10.5" customHeight="1" thickBot="1">
      <c r="A67" s="5"/>
      <c r="B67" s="9"/>
      <c r="C67" s="9"/>
      <c r="D67" s="5"/>
      <c r="E67" s="5"/>
      <c r="F67" s="27"/>
      <c r="G67" s="28"/>
      <c r="H67" s="27"/>
      <c r="I67" s="28"/>
      <c r="J67" s="106"/>
      <c r="K67" s="105"/>
      <c r="L67" s="3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</row>
    <row r="68" spans="1:240" ht="18.75">
      <c r="A68" s="5"/>
      <c r="B68" s="9"/>
      <c r="C68" s="9"/>
      <c r="D68" s="5"/>
      <c r="E68" s="5"/>
      <c r="F68" s="48"/>
      <c r="G68" s="48"/>
      <c r="H68" s="48"/>
      <c r="I68" s="48"/>
      <c r="J68" s="111"/>
      <c r="K68" s="5"/>
      <c r="L68" s="3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</row>
    <row r="69" spans="1:240" ht="15.75">
      <c r="A69" s="5"/>
      <c r="B69" s="9"/>
      <c r="C69" s="9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</row>
    <row r="70" spans="1:240" ht="15.75">
      <c r="A70" s="5"/>
      <c r="B70" s="9"/>
      <c r="C70" s="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</row>
    <row r="71" spans="1:240" ht="15.75">
      <c r="A71" s="5"/>
      <c r="B71" s="9"/>
      <c r="C71" s="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</row>
    <row r="72" spans="1:240" ht="15.75">
      <c r="A72" s="5"/>
      <c r="B72" s="9"/>
      <c r="C72" s="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</row>
    <row r="73" spans="1:240" ht="15.75">
      <c r="A73" s="5"/>
      <c r="B73" s="9"/>
      <c r="C73" s="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</row>
    <row r="74" spans="1:240" ht="15.75">
      <c r="A74" s="5"/>
      <c r="B74" s="9"/>
      <c r="C74" s="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</row>
    <row r="75" spans="1:240" ht="15.75">
      <c r="A75" s="5"/>
      <c r="B75" s="9"/>
      <c r="C75" s="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</row>
    <row r="76" spans="1:240" ht="15.75">
      <c r="A76" s="5"/>
      <c r="B76" s="9"/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</row>
    <row r="77" spans="1:240" ht="15.75">
      <c r="A77" s="5"/>
      <c r="B77" s="9"/>
      <c r="C77" s="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</row>
    <row r="78" spans="1:240" ht="15.75">
      <c r="A78" s="5"/>
      <c r="B78" s="9"/>
      <c r="C78" s="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</row>
    <row r="79" spans="1:240" ht="15.75">
      <c r="A79" s="5"/>
      <c r="B79" s="9"/>
      <c r="C79" s="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</row>
    <row r="80" spans="1:240" ht="15.75">
      <c r="A80" s="5"/>
      <c r="B80" s="9"/>
      <c r="C80" s="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</row>
    <row r="81" spans="1:240" ht="15.75">
      <c r="A81" s="5"/>
      <c r="B81" s="9"/>
      <c r="C81" s="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</row>
    <row r="82" spans="1:240" ht="15.75">
      <c r="A82" s="5"/>
      <c r="B82" s="9"/>
      <c r="C82" s="9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</row>
    <row r="83" spans="1:240" ht="15.75">
      <c r="A83" s="5"/>
      <c r="B83" s="9"/>
      <c r="C83" s="9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</row>
    <row r="84" spans="1:240" ht="15.75">
      <c r="A84" s="5"/>
      <c r="B84" s="9"/>
      <c r="C84" s="9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</row>
    <row r="85" spans="1:240" ht="15.75">
      <c r="A85" s="5"/>
      <c r="B85" s="9"/>
      <c r="C85" s="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</row>
    <row r="86" spans="1:240" ht="15.75">
      <c r="A86" s="5"/>
      <c r="B86" s="9"/>
      <c r="C86" s="9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</row>
    <row r="87" spans="1:240" ht="15.75">
      <c r="A87" s="5"/>
      <c r="B87" s="9"/>
      <c r="C87" s="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</row>
    <row r="88" spans="1:240" ht="15.75">
      <c r="A88" s="5"/>
      <c r="B88" s="9"/>
      <c r="C88" s="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</row>
    <row r="89" spans="1:240" ht="15.75">
      <c r="A89" s="5"/>
      <c r="B89" s="9"/>
      <c r="C89" s="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</row>
    <row r="90" spans="1:240" ht="15.75">
      <c r="A90" s="5"/>
      <c r="B90" s="9"/>
      <c r="C90" s="9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</row>
    <row r="91" spans="1:240" ht="15.75">
      <c r="A91" s="5"/>
      <c r="B91" s="9"/>
      <c r="C91" s="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</row>
    <row r="92" spans="1:240" ht="15.75">
      <c r="A92" s="5"/>
      <c r="B92" s="9"/>
      <c r="C92" s="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</row>
    <row r="93" spans="1:240" ht="15.75">
      <c r="A93" s="5"/>
      <c r="B93" s="9"/>
      <c r="C93" s="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</row>
    <row r="94" spans="1:240" ht="15.75">
      <c r="A94" s="5"/>
      <c r="B94" s="9"/>
      <c r="C94" s="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</row>
    <row r="95" spans="1:240" ht="15.75">
      <c r="A95" s="5"/>
      <c r="B95" s="9"/>
      <c r="C95" s="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</row>
    <row r="96" spans="1:240" ht="15.75">
      <c r="A96" s="5"/>
      <c r="B96" s="9"/>
      <c r="C96" s="9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</row>
    <row r="97" spans="1:240" ht="15.75">
      <c r="A97" s="5"/>
      <c r="B97" s="9"/>
      <c r="C97" s="9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</row>
    <row r="98" spans="1:240" ht="15.75">
      <c r="A98" s="5"/>
      <c r="B98" s="9"/>
      <c r="C98" s="9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</row>
    <row r="99" spans="1:240" ht="15.75">
      <c r="A99" s="5"/>
      <c r="B99" s="9"/>
      <c r="C99" s="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</row>
    <row r="100" spans="1:240" ht="15.75">
      <c r="A100" s="5"/>
      <c r="B100" s="9"/>
      <c r="C100" s="9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</row>
    <row r="101" spans="1:240" ht="15.75">
      <c r="A101" s="5"/>
      <c r="B101" s="9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</row>
    <row r="102" spans="1:240" ht="15.75">
      <c r="A102" s="5"/>
      <c r="B102" s="9"/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</row>
    <row r="103" spans="1:240" ht="15.75">
      <c r="A103" s="5"/>
      <c r="B103" s="9"/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</row>
    <row r="104" spans="1:240" ht="15.75">
      <c r="A104" s="5"/>
      <c r="B104" s="9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</row>
    <row r="105" spans="1:240" ht="15.75">
      <c r="A105" s="5"/>
      <c r="B105" s="9"/>
      <c r="C105" s="9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</row>
    <row r="106" spans="1:240" ht="15.75">
      <c r="A106" s="5"/>
      <c r="B106" s="9"/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</row>
    <row r="107" spans="1:240" ht="15.75">
      <c r="A107" s="5"/>
      <c r="B107" s="9"/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</row>
    <row r="108" spans="1:240" ht="15.75">
      <c r="A108" s="5"/>
      <c r="B108" s="9"/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</row>
    <row r="109" spans="1:240" ht="15.75">
      <c r="A109" s="5"/>
      <c r="B109" s="9"/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</row>
    <row r="110" spans="1:240" ht="15.75">
      <c r="A110" s="5"/>
      <c r="B110" s="9"/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</row>
    <row r="111" spans="1:240" ht="15.75">
      <c r="A111" s="5"/>
      <c r="B111" s="9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</row>
    <row r="112" spans="1:240" ht="15.75">
      <c r="A112" s="5"/>
      <c r="B112" s="9"/>
      <c r="C112" s="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</row>
    <row r="113" spans="1:240" ht="15.75">
      <c r="A113" s="5"/>
      <c r="B113" s="9"/>
      <c r="C113" s="9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</row>
    <row r="114" spans="1:240" ht="15.75">
      <c r="A114" s="5"/>
      <c r="B114" s="9"/>
      <c r="C114" s="9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</row>
    <row r="115" spans="1:240" ht="15.75">
      <c r="A115" s="5"/>
      <c r="B115" s="9"/>
      <c r="C115" s="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</row>
    <row r="116" spans="1:240" ht="15.75">
      <c r="A116" s="5"/>
      <c r="B116" s="9"/>
      <c r="C116" s="9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</row>
  </sheetData>
  <printOptions horizontalCentered="1" verticalCentered="1"/>
  <pageMargins left="0.35" right="0.37777777777777777" top="0.25" bottom="0.24930555555555556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8"/>
  <sheetViews>
    <sheetView showGridLines="0" showOutlineSymbols="0" zoomScale="75" zoomScaleNormal="75" workbookViewId="0" topLeftCell="A35">
      <selection activeCell="A39" sqref="A39"/>
    </sheetView>
  </sheetViews>
  <sheetFormatPr defaultColWidth="8.88671875" defaultRowHeight="15"/>
  <cols>
    <col min="1" max="2" width="4.6640625" style="1" customWidth="1"/>
    <col min="3" max="3" width="2.6640625" style="1" customWidth="1"/>
    <col min="4" max="4" width="35.6640625" style="1" customWidth="1"/>
    <col min="5" max="5" width="12.6640625" style="1" customWidth="1"/>
    <col min="6" max="7" width="13.6640625" style="1" customWidth="1"/>
    <col min="8" max="16384" width="9.6640625" style="1" customWidth="1"/>
  </cols>
  <sheetData>
    <row r="1" spans="1:255" ht="18.75">
      <c r="A1" s="5"/>
      <c r="B1" s="49" t="s">
        <v>66</v>
      </c>
      <c r="C1" s="49"/>
      <c r="D1" s="49"/>
      <c r="E1" s="49"/>
      <c r="F1" s="49"/>
      <c r="G1" s="4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5"/>
      <c r="B3" s="50" t="s">
        <v>67</v>
      </c>
      <c r="C3" s="50"/>
      <c r="D3" s="50"/>
      <c r="E3" s="50"/>
      <c r="F3" s="50"/>
      <c r="G3" s="5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5"/>
      <c r="B4" s="50" t="s">
        <v>68</v>
      </c>
      <c r="C4" s="50"/>
      <c r="D4" s="50"/>
      <c r="E4" s="50"/>
      <c r="F4" s="50"/>
      <c r="G4" s="5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5"/>
      <c r="B5" s="112" t="s">
        <v>50</v>
      </c>
      <c r="C5" s="5"/>
      <c r="D5" s="5"/>
      <c r="E5" s="5"/>
      <c r="F5" s="15" t="s">
        <v>102</v>
      </c>
      <c r="G5" s="51" t="s">
        <v>102</v>
      </c>
      <c r="H5" s="1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5"/>
      <c r="B6" s="5"/>
      <c r="C6" s="5"/>
      <c r="D6" s="5"/>
      <c r="E6" s="5"/>
      <c r="F6" s="19" t="s">
        <v>103</v>
      </c>
      <c r="G6" s="20" t="s">
        <v>104</v>
      </c>
      <c r="H6" s="1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5"/>
      <c r="B7" s="5"/>
      <c r="C7" s="5"/>
      <c r="D7" s="5"/>
      <c r="E7" s="5"/>
      <c r="F7" s="19" t="s">
        <v>62</v>
      </c>
      <c r="G7" s="20" t="s">
        <v>105</v>
      </c>
      <c r="H7" s="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5"/>
      <c r="B8" s="5"/>
      <c r="C8" s="5"/>
      <c r="D8" s="5"/>
      <c r="E8" s="5"/>
      <c r="F8" s="19" t="s">
        <v>54</v>
      </c>
      <c r="G8" s="20" t="s">
        <v>106</v>
      </c>
      <c r="H8" s="1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>
      <c r="A9" s="5"/>
      <c r="B9" s="5"/>
      <c r="C9" s="5"/>
      <c r="D9" s="5"/>
      <c r="E9" s="5"/>
      <c r="F9" s="19" t="s">
        <v>55</v>
      </c>
      <c r="G9" s="20" t="s">
        <v>107</v>
      </c>
      <c r="H9" s="1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8.75">
      <c r="A10" s="5"/>
      <c r="B10" s="22" t="s">
        <v>69</v>
      </c>
      <c r="C10" s="5"/>
      <c r="D10" s="5"/>
      <c r="E10" s="5"/>
      <c r="F10" s="19" t="s">
        <v>56</v>
      </c>
      <c r="G10" s="20" t="s">
        <v>56</v>
      </c>
      <c r="H10" s="1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6.75" customHeight="1">
      <c r="A11" s="5"/>
      <c r="B11" s="5"/>
      <c r="C11" s="5"/>
      <c r="D11" s="5"/>
      <c r="E11" s="5"/>
      <c r="F11" s="23"/>
      <c r="G11" s="24"/>
      <c r="H11" s="1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8.75">
      <c r="A12" s="5"/>
      <c r="B12" s="9">
        <v>1</v>
      </c>
      <c r="C12" s="26" t="s">
        <v>70</v>
      </c>
      <c r="D12" s="26"/>
      <c r="E12" s="5"/>
      <c r="F12" s="52">
        <v>58100</v>
      </c>
      <c r="G12" s="53">
        <v>47114</v>
      </c>
      <c r="H12" s="1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6.75" customHeight="1">
      <c r="A13" s="5"/>
      <c r="B13" s="9"/>
      <c r="C13" s="26"/>
      <c r="D13" s="26"/>
      <c r="E13" s="5"/>
      <c r="F13" s="52"/>
      <c r="G13" s="53"/>
      <c r="H13" s="1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8.75">
      <c r="A14" s="5"/>
      <c r="B14" s="9">
        <v>2</v>
      </c>
      <c r="C14" s="26" t="s">
        <v>71</v>
      </c>
      <c r="D14" s="26"/>
      <c r="E14" s="5"/>
      <c r="F14" s="52">
        <v>0</v>
      </c>
      <c r="G14" s="53">
        <v>416</v>
      </c>
      <c r="H14" s="1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6.75" customHeight="1">
      <c r="A15" s="5"/>
      <c r="B15" s="9"/>
      <c r="C15" s="26"/>
      <c r="D15" s="26"/>
      <c r="E15" s="5"/>
      <c r="F15" s="52"/>
      <c r="G15" s="53"/>
      <c r="H15" s="1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8.75">
      <c r="A16" s="5"/>
      <c r="B16" s="9">
        <v>3</v>
      </c>
      <c r="C16" s="26" t="s">
        <v>72</v>
      </c>
      <c r="D16" s="26"/>
      <c r="E16" s="5"/>
      <c r="F16" s="27" t="s">
        <v>57</v>
      </c>
      <c r="G16" s="28" t="s">
        <v>57</v>
      </c>
      <c r="H16" s="1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6.75" customHeight="1">
      <c r="A17" s="5"/>
      <c r="B17" s="9"/>
      <c r="C17" s="26"/>
      <c r="D17" s="26"/>
      <c r="E17" s="5"/>
      <c r="F17" s="52"/>
      <c r="G17" s="53"/>
      <c r="H17" s="1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8.75">
      <c r="A18" s="5"/>
      <c r="B18" s="9">
        <v>4</v>
      </c>
      <c r="C18" s="26" t="s">
        <v>73</v>
      </c>
      <c r="D18" s="26"/>
      <c r="E18" s="5"/>
      <c r="F18" s="52">
        <v>375</v>
      </c>
      <c r="G18" s="53">
        <v>372</v>
      </c>
      <c r="H18" s="1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6.75" customHeight="1">
      <c r="A19" s="5"/>
      <c r="B19" s="9"/>
      <c r="C19" s="26"/>
      <c r="D19" s="26"/>
      <c r="E19" s="5"/>
      <c r="F19" s="52"/>
      <c r="G19" s="53"/>
      <c r="H19" s="1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8.75">
      <c r="A20" s="5"/>
      <c r="B20" s="9">
        <v>5</v>
      </c>
      <c r="C20" s="26" t="s">
        <v>74</v>
      </c>
      <c r="D20" s="26"/>
      <c r="E20" s="5"/>
      <c r="F20" s="52">
        <v>2640</v>
      </c>
      <c r="G20" s="53">
        <v>1194</v>
      </c>
      <c r="H20" s="1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6.75" customHeight="1">
      <c r="A21" s="5"/>
      <c r="B21" s="9"/>
      <c r="C21" s="26"/>
      <c r="D21" s="26"/>
      <c r="E21" s="5"/>
      <c r="F21" s="52"/>
      <c r="G21" s="53"/>
      <c r="H21" s="1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8.75">
      <c r="A22" s="5"/>
      <c r="B22" s="9">
        <v>6</v>
      </c>
      <c r="C22" s="26" t="s">
        <v>75</v>
      </c>
      <c r="D22" s="26"/>
      <c r="E22" s="5"/>
      <c r="F22" s="52"/>
      <c r="G22" s="53"/>
      <c r="H22" s="1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8.75">
      <c r="A23" s="5"/>
      <c r="B23" s="9"/>
      <c r="C23" s="54"/>
      <c r="D23" s="55" t="s">
        <v>84</v>
      </c>
      <c r="E23" s="56"/>
      <c r="F23" s="57">
        <v>92321</v>
      </c>
      <c r="G23" s="58">
        <v>63421</v>
      </c>
      <c r="H23" s="1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8.75">
      <c r="A24" s="5"/>
      <c r="B24" s="9"/>
      <c r="C24" s="59"/>
      <c r="D24" s="60" t="s">
        <v>85</v>
      </c>
      <c r="E24" s="5"/>
      <c r="F24" s="52">
        <v>76945</v>
      </c>
      <c r="G24" s="53">
        <v>66354</v>
      </c>
      <c r="H24" s="1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8.75">
      <c r="A25" s="5"/>
      <c r="B25" s="9"/>
      <c r="C25" s="59"/>
      <c r="D25" s="60" t="s">
        <v>86</v>
      </c>
      <c r="E25" s="5"/>
      <c r="F25" s="52">
        <v>8786</v>
      </c>
      <c r="G25" s="53">
        <v>2455</v>
      </c>
      <c r="H25" s="1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8.75">
      <c r="A26" s="5"/>
      <c r="B26" s="9"/>
      <c r="C26" s="59"/>
      <c r="D26" s="60" t="s">
        <v>87</v>
      </c>
      <c r="E26" s="5"/>
      <c r="F26" s="52">
        <v>4579</v>
      </c>
      <c r="G26" s="53">
        <v>4118</v>
      </c>
      <c r="H26" s="1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8.75">
      <c r="A27" s="5"/>
      <c r="B27" s="9"/>
      <c r="C27" s="44"/>
      <c r="D27" s="44"/>
      <c r="E27" s="56"/>
      <c r="F27" s="57">
        <f>SUM(F23:F26)</f>
        <v>182631</v>
      </c>
      <c r="G27" s="58">
        <f>SUM(G23:G26)</f>
        <v>136348</v>
      </c>
      <c r="H27" s="1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8.75">
      <c r="A28" s="5"/>
      <c r="B28" s="9">
        <v>7</v>
      </c>
      <c r="C28" s="26" t="s">
        <v>76</v>
      </c>
      <c r="D28" s="26"/>
      <c r="E28" s="5"/>
      <c r="F28" s="52"/>
      <c r="G28" s="53"/>
      <c r="H28" s="1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8.75">
      <c r="A29" s="5"/>
      <c r="B29" s="9"/>
      <c r="C29" s="54"/>
      <c r="D29" s="55" t="s">
        <v>88</v>
      </c>
      <c r="E29" s="56"/>
      <c r="F29" s="57">
        <f>137355-250+195</f>
        <v>137300</v>
      </c>
      <c r="G29" s="58">
        <v>99278</v>
      </c>
      <c r="H29" s="1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8.75">
      <c r="A30" s="5"/>
      <c r="B30" s="9"/>
      <c r="C30" s="59"/>
      <c r="D30" s="60" t="s">
        <v>89</v>
      </c>
      <c r="E30" s="5"/>
      <c r="F30" s="52">
        <v>19185</v>
      </c>
      <c r="G30" s="53">
        <v>14388</v>
      </c>
      <c r="H30" s="1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8.75">
      <c r="A31" s="5"/>
      <c r="B31" s="9"/>
      <c r="C31" s="59"/>
      <c r="D31" s="60" t="s">
        <v>90</v>
      </c>
      <c r="E31" s="5"/>
      <c r="F31" s="52">
        <v>10007</v>
      </c>
      <c r="G31" s="53">
        <v>9866</v>
      </c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8.75">
      <c r="A32" s="5"/>
      <c r="B32" s="9"/>
      <c r="C32" s="59"/>
      <c r="D32" s="60" t="s">
        <v>91</v>
      </c>
      <c r="E32" s="5"/>
      <c r="F32" s="52">
        <v>4246</v>
      </c>
      <c r="G32" s="53">
        <v>5039</v>
      </c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8.75">
      <c r="A33" s="5"/>
      <c r="B33" s="9"/>
      <c r="C33" s="59"/>
      <c r="D33" s="60" t="s">
        <v>92</v>
      </c>
      <c r="E33" s="5"/>
      <c r="F33" s="52">
        <v>1611</v>
      </c>
      <c r="G33" s="53">
        <v>991</v>
      </c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8.75">
      <c r="A34" s="5"/>
      <c r="B34" s="9"/>
      <c r="C34" s="59"/>
      <c r="D34" s="60" t="s">
        <v>93</v>
      </c>
      <c r="E34" s="5"/>
      <c r="F34" s="61">
        <v>0</v>
      </c>
      <c r="G34" s="53">
        <v>1026</v>
      </c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8.75">
      <c r="A35" s="5"/>
      <c r="B35" s="9"/>
      <c r="C35" s="44"/>
      <c r="D35" s="44"/>
      <c r="E35" s="56"/>
      <c r="F35" s="57">
        <f>SUM(F29:F34)</f>
        <v>172349</v>
      </c>
      <c r="G35" s="58">
        <f>SUM(G29:G34)</f>
        <v>130588</v>
      </c>
      <c r="H35" s="1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6.75" customHeight="1">
      <c r="A36" s="5"/>
      <c r="B36" s="9"/>
      <c r="C36" s="26"/>
      <c r="D36" s="26"/>
      <c r="E36" s="5"/>
      <c r="F36" s="52"/>
      <c r="G36" s="53"/>
      <c r="H36" s="1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8.75">
      <c r="A37" s="5"/>
      <c r="B37" s="9">
        <v>8</v>
      </c>
      <c r="C37" s="26" t="s">
        <v>77</v>
      </c>
      <c r="D37" s="26"/>
      <c r="E37" s="5"/>
      <c r="F37" s="52">
        <f>F27-F35</f>
        <v>10282</v>
      </c>
      <c r="G37" s="53">
        <f>G27-G35</f>
        <v>5760</v>
      </c>
      <c r="H37" s="1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6.75" customHeight="1">
      <c r="A38" s="5"/>
      <c r="B38" s="9"/>
      <c r="C38" s="26"/>
      <c r="D38" s="26"/>
      <c r="E38" s="5"/>
      <c r="F38" s="52"/>
      <c r="G38" s="53"/>
      <c r="H38" s="1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8.75">
      <c r="A39" s="5"/>
      <c r="B39" s="9"/>
      <c r="C39" s="26"/>
      <c r="D39" s="26"/>
      <c r="E39" s="5"/>
      <c r="F39" s="62">
        <f>+F37+F20+F18+F14+F12</f>
        <v>71397</v>
      </c>
      <c r="G39" s="63">
        <f>+G12+G14+G18+G20+G37</f>
        <v>54856</v>
      </c>
      <c r="H39" s="1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6.75" customHeight="1">
      <c r="A40" s="5"/>
      <c r="B40" s="9" t="s">
        <v>65</v>
      </c>
      <c r="C40" s="26" t="s">
        <v>65</v>
      </c>
      <c r="D40" s="26"/>
      <c r="E40" s="5"/>
      <c r="F40" s="64"/>
      <c r="G40" s="65"/>
      <c r="H40" s="1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8.75">
      <c r="A41" s="5"/>
      <c r="B41" s="9">
        <v>9</v>
      </c>
      <c r="C41" s="26" t="s">
        <v>78</v>
      </c>
      <c r="D41" s="26"/>
      <c r="E41" s="5"/>
      <c r="F41" s="52">
        <v>20350</v>
      </c>
      <c r="G41" s="53">
        <v>20350</v>
      </c>
      <c r="H41" s="1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8.75">
      <c r="A42" s="5"/>
      <c r="B42" s="9"/>
      <c r="C42" s="26" t="s">
        <v>79</v>
      </c>
      <c r="D42" s="26"/>
      <c r="E42" s="5"/>
      <c r="F42" s="52"/>
      <c r="G42" s="53"/>
      <c r="H42" s="1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8.75">
      <c r="A43" s="5"/>
      <c r="B43" s="9"/>
      <c r="C43" s="54"/>
      <c r="D43" s="55" t="s">
        <v>94</v>
      </c>
      <c r="E43" s="56"/>
      <c r="F43" s="57">
        <v>5672</v>
      </c>
      <c r="G43" s="58">
        <v>5672</v>
      </c>
      <c r="H43" s="1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8.75">
      <c r="A44" s="5"/>
      <c r="B44" s="9"/>
      <c r="C44" s="59"/>
      <c r="D44" s="60" t="s">
        <v>95</v>
      </c>
      <c r="E44" s="5"/>
      <c r="F44" s="52">
        <v>2143</v>
      </c>
      <c r="G44" s="53">
        <v>2143</v>
      </c>
      <c r="H44" s="1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8.75">
      <c r="A45" s="5"/>
      <c r="B45" s="9"/>
      <c r="C45" s="59"/>
      <c r="D45" s="60" t="s">
        <v>96</v>
      </c>
      <c r="E45" s="5"/>
      <c r="F45" s="27" t="s">
        <v>57</v>
      </c>
      <c r="G45" s="28" t="s">
        <v>57</v>
      </c>
      <c r="H45" s="1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8.75">
      <c r="A46" s="5"/>
      <c r="B46" s="9"/>
      <c r="C46" s="59"/>
      <c r="D46" s="60" t="s">
        <v>97</v>
      </c>
      <c r="E46" s="5"/>
      <c r="F46" s="27" t="s">
        <v>57</v>
      </c>
      <c r="G46" s="28" t="s">
        <v>57</v>
      </c>
      <c r="H46" s="1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8.75">
      <c r="A47" s="5"/>
      <c r="B47" s="9"/>
      <c r="C47" s="59"/>
      <c r="D47" s="60" t="s">
        <v>98</v>
      </c>
      <c r="E47" s="5"/>
      <c r="F47" s="52">
        <v>29309</v>
      </c>
      <c r="G47" s="53">
        <v>18485</v>
      </c>
      <c r="H47" s="1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8.75">
      <c r="A48" s="5"/>
      <c r="B48" s="9"/>
      <c r="C48" s="59"/>
      <c r="D48" s="60" t="s">
        <v>99</v>
      </c>
      <c r="E48" s="5"/>
      <c r="F48" s="52">
        <v>-85</v>
      </c>
      <c r="G48" s="66">
        <v>-34</v>
      </c>
      <c r="H48" s="1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8.75">
      <c r="A49" s="5"/>
      <c r="B49" s="9"/>
      <c r="C49" s="44"/>
      <c r="D49" s="44"/>
      <c r="E49" s="56"/>
      <c r="F49" s="57">
        <f>SUM(F43:F48)</f>
        <v>37039</v>
      </c>
      <c r="G49" s="58">
        <f>SUM(G43:G48)</f>
        <v>26266</v>
      </c>
      <c r="H49" s="1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6.75" customHeight="1">
      <c r="A50" s="5"/>
      <c r="B50" s="9"/>
      <c r="C50" s="26"/>
      <c r="D50" s="26"/>
      <c r="E50" s="5"/>
      <c r="F50" s="52"/>
      <c r="G50" s="53"/>
      <c r="H50" s="1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8.75">
      <c r="A51" s="5"/>
      <c r="B51" s="9"/>
      <c r="C51" s="26"/>
      <c r="D51" s="26" t="s">
        <v>100</v>
      </c>
      <c r="E51" s="5"/>
      <c r="F51" s="57">
        <f>F41+F49</f>
        <v>57389</v>
      </c>
      <c r="G51" s="58">
        <f>G41+G49</f>
        <v>46616</v>
      </c>
      <c r="H51" s="1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6.75" customHeight="1">
      <c r="A52" s="5"/>
      <c r="B52" s="9"/>
      <c r="C52" s="26"/>
      <c r="D52" s="26"/>
      <c r="E52" s="5"/>
      <c r="F52" s="57"/>
      <c r="G52" s="58"/>
      <c r="H52" s="1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8.75">
      <c r="A53" s="5"/>
      <c r="B53" s="9">
        <v>10</v>
      </c>
      <c r="C53" s="26" t="s">
        <v>80</v>
      </c>
      <c r="D53" s="26"/>
      <c r="E53" s="5"/>
      <c r="F53" s="52">
        <v>4845</v>
      </c>
      <c r="G53" s="53">
        <v>2614</v>
      </c>
      <c r="H53" s="1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6.75" customHeight="1">
      <c r="A54" s="5"/>
      <c r="B54" s="9"/>
      <c r="C54" s="26"/>
      <c r="D54" s="26"/>
      <c r="E54" s="5"/>
      <c r="F54" s="52"/>
      <c r="G54" s="53"/>
      <c r="H54" s="1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8.75">
      <c r="A55" s="5"/>
      <c r="B55" s="9">
        <v>11</v>
      </c>
      <c r="C55" s="26" t="s">
        <v>81</v>
      </c>
      <c r="D55" s="26"/>
      <c r="E55" s="5"/>
      <c r="F55" s="52">
        <f>5750+250-195</f>
        <v>5805</v>
      </c>
      <c r="G55" s="28" t="s">
        <v>57</v>
      </c>
      <c r="H55" s="1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6.75" customHeight="1">
      <c r="A56" s="5"/>
      <c r="B56" s="9"/>
      <c r="C56" s="26"/>
      <c r="D56" s="26"/>
      <c r="E56" s="5"/>
      <c r="F56" s="52"/>
      <c r="G56" s="53"/>
      <c r="H56" s="1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8.75">
      <c r="A57" s="5"/>
      <c r="B57" s="9">
        <v>12</v>
      </c>
      <c r="C57" s="26" t="s">
        <v>82</v>
      </c>
      <c r="D57" s="26"/>
      <c r="E57" s="5"/>
      <c r="F57" s="52" t="s">
        <v>65</v>
      </c>
      <c r="G57" s="53" t="s">
        <v>65</v>
      </c>
      <c r="H57" s="1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8.75">
      <c r="A58" s="5"/>
      <c r="B58" s="9"/>
      <c r="C58" s="54"/>
      <c r="D58" s="55" t="s">
        <v>91</v>
      </c>
      <c r="E58" s="56"/>
      <c r="F58" s="57">
        <v>2238</v>
      </c>
      <c r="G58" s="58">
        <v>4506</v>
      </c>
      <c r="H58" s="1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8.75">
      <c r="A59" s="5"/>
      <c r="B59" s="9"/>
      <c r="C59" s="59"/>
      <c r="D59" s="60" t="s">
        <v>101</v>
      </c>
      <c r="E59" s="5"/>
      <c r="F59" s="52">
        <f>1128-8</f>
        <v>1120</v>
      </c>
      <c r="G59" s="53">
        <v>1120</v>
      </c>
      <c r="H59" s="1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8.75">
      <c r="A60" s="5"/>
      <c r="B60" s="9"/>
      <c r="C60" s="44"/>
      <c r="D60" s="44"/>
      <c r="E60" s="56"/>
      <c r="F60" s="57">
        <f>F58+F59</f>
        <v>3358</v>
      </c>
      <c r="G60" s="58">
        <f>G58+G59</f>
        <v>5626</v>
      </c>
      <c r="H60" s="1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6.75" customHeight="1">
      <c r="A61" s="5"/>
      <c r="B61" s="9"/>
      <c r="C61" s="26"/>
      <c r="D61" s="26"/>
      <c r="E61" s="5"/>
      <c r="F61" s="52"/>
      <c r="G61" s="53"/>
      <c r="H61" s="1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8.75">
      <c r="A62" s="5"/>
      <c r="B62" s="9"/>
      <c r="C62" s="26"/>
      <c r="D62" s="26"/>
      <c r="E62" s="5"/>
      <c r="F62" s="62">
        <f>F51+F53+F55+F60</f>
        <v>71397</v>
      </c>
      <c r="G62" s="63">
        <f>+G51+G53+G60</f>
        <v>54856</v>
      </c>
      <c r="H62" s="1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6.75" customHeight="1">
      <c r="A63" s="5"/>
      <c r="B63" s="9"/>
      <c r="C63" s="26"/>
      <c r="D63" s="26"/>
      <c r="E63" s="5"/>
      <c r="F63" s="64"/>
      <c r="G63" s="65"/>
      <c r="H63" s="1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8.75">
      <c r="A64" s="5"/>
      <c r="B64" s="9">
        <v>13</v>
      </c>
      <c r="C64" s="26" t="s">
        <v>83</v>
      </c>
      <c r="D64" s="26"/>
      <c r="E64" s="5"/>
      <c r="F64" s="67">
        <f>(+F51-F20)/20350</f>
        <v>2.69036855036855</v>
      </c>
      <c r="G64" s="68">
        <f>(+G51-G20)/20350</f>
        <v>2.232039312039312</v>
      </c>
      <c r="H64" s="1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6.75" customHeight="1">
      <c r="A65" s="5"/>
      <c r="B65" s="9"/>
      <c r="C65" s="5"/>
      <c r="D65" s="5"/>
      <c r="E65" s="5"/>
      <c r="F65" s="52"/>
      <c r="G65" s="53"/>
      <c r="H65" s="1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.75">
      <c r="A66" s="5"/>
      <c r="B66" s="9"/>
      <c r="C66" s="5"/>
      <c r="D66" s="5"/>
      <c r="E66" s="5"/>
      <c r="F66" s="69"/>
      <c r="G66" s="6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.75">
      <c r="A67" s="5"/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.75">
      <c r="A68" s="5"/>
      <c r="B68" s="9"/>
      <c r="C68" s="5"/>
      <c r="D68" s="5"/>
      <c r="E68" s="5"/>
      <c r="F68" s="5">
        <f>F62-F39</f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.75">
      <c r="A69" s="5"/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5.75">
      <c r="A70" s="5"/>
      <c r="B70" s="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</sheetData>
  <printOptions horizontalCentered="1" verticalCentered="1"/>
  <pageMargins left="0.35" right="0.37777777777777777" top="0.25" bottom="0.24930555555555556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0"/>
  <sheetViews>
    <sheetView showGridLines="0" showOutlineSymbols="0" zoomScale="75" zoomScaleNormal="75" workbookViewId="0" topLeftCell="A37">
      <selection activeCell="A41" sqref="A41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3.6640625" style="1" customWidth="1"/>
    <col min="4" max="9" width="9.6640625" style="1" customWidth="1"/>
    <col min="10" max="10" width="4.6640625" style="1" customWidth="1"/>
    <col min="11" max="16384" width="9.6640625" style="1" customWidth="1"/>
  </cols>
  <sheetData>
    <row r="1" spans="12:255" ht="15.75"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70"/>
      <c r="B3" s="71" t="s">
        <v>108</v>
      </c>
      <c r="C3" s="70"/>
      <c r="D3" s="70"/>
      <c r="E3" s="71" t="s">
        <v>135</v>
      </c>
      <c r="F3" s="70"/>
      <c r="G3" s="70"/>
      <c r="H3" s="70"/>
      <c r="I3" s="70"/>
      <c r="J3" s="70"/>
      <c r="K3" s="7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70"/>
      <c r="B5" s="72">
        <v>1</v>
      </c>
      <c r="C5" s="73" t="s">
        <v>109</v>
      </c>
      <c r="D5" s="70"/>
      <c r="E5" s="70"/>
      <c r="F5" s="70"/>
      <c r="G5" s="70"/>
      <c r="H5" s="70"/>
      <c r="I5" s="70"/>
      <c r="J5" s="70"/>
      <c r="K5" s="7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70"/>
      <c r="B6" s="74"/>
      <c r="C6" s="113" t="s">
        <v>110</v>
      </c>
      <c r="D6" s="75"/>
      <c r="E6" s="75"/>
      <c r="F6" s="75"/>
      <c r="G6" s="75"/>
      <c r="H6" s="75"/>
      <c r="I6" s="75"/>
      <c r="J6" s="70"/>
      <c r="K6" s="7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70"/>
      <c r="B7" s="74"/>
      <c r="C7" s="113" t="s">
        <v>111</v>
      </c>
      <c r="D7" s="75"/>
      <c r="E7" s="75"/>
      <c r="F7" s="75"/>
      <c r="G7" s="75"/>
      <c r="H7" s="75"/>
      <c r="I7" s="75"/>
      <c r="J7" s="70"/>
      <c r="K7" s="7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70"/>
      <c r="B8" s="74"/>
      <c r="C8" s="70"/>
      <c r="D8" s="70"/>
      <c r="E8" s="70"/>
      <c r="F8" s="70"/>
      <c r="G8" s="70"/>
      <c r="H8" s="70"/>
      <c r="I8" s="70"/>
      <c r="J8" s="70"/>
      <c r="K8" s="70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>
      <c r="A9" s="70"/>
      <c r="B9" s="72">
        <v>2</v>
      </c>
      <c r="C9" s="73" t="s">
        <v>112</v>
      </c>
      <c r="D9" s="70"/>
      <c r="E9" s="70"/>
      <c r="F9" s="70"/>
      <c r="G9" s="70"/>
      <c r="H9" s="70"/>
      <c r="I9" s="70"/>
      <c r="J9" s="70"/>
      <c r="K9" s="7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70"/>
      <c r="B10" s="74"/>
      <c r="C10" s="70" t="s">
        <v>113</v>
      </c>
      <c r="D10" s="70"/>
      <c r="E10" s="70"/>
      <c r="F10" s="70"/>
      <c r="G10" s="70"/>
      <c r="H10" s="70"/>
      <c r="I10" s="70"/>
      <c r="J10" s="70"/>
      <c r="K10" s="7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70"/>
      <c r="B11" s="74"/>
      <c r="C11" s="70"/>
      <c r="D11" s="70"/>
      <c r="E11" s="70"/>
      <c r="F11" s="70"/>
      <c r="G11" s="70"/>
      <c r="H11" s="70"/>
      <c r="I11" s="70"/>
      <c r="J11" s="70"/>
      <c r="K11" s="7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70"/>
      <c r="B12" s="72">
        <v>3</v>
      </c>
      <c r="C12" s="73" t="s">
        <v>44</v>
      </c>
      <c r="D12" s="70"/>
      <c r="E12" s="70"/>
      <c r="F12" s="70"/>
      <c r="G12" s="70"/>
      <c r="H12" s="70"/>
      <c r="I12" s="70"/>
      <c r="J12" s="70"/>
      <c r="K12" s="7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70"/>
      <c r="B13" s="74"/>
      <c r="C13" s="70" t="s">
        <v>114</v>
      </c>
      <c r="D13" s="70"/>
      <c r="E13" s="70"/>
      <c r="F13" s="70"/>
      <c r="G13" s="70"/>
      <c r="H13" s="70"/>
      <c r="I13" s="70"/>
      <c r="J13" s="70"/>
      <c r="K13" s="7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.75">
      <c r="A14" s="70"/>
      <c r="B14" s="74"/>
      <c r="C14" s="70"/>
      <c r="D14" s="70"/>
      <c r="E14" s="70"/>
      <c r="F14" s="70"/>
      <c r="G14" s="70"/>
      <c r="H14" s="70"/>
      <c r="I14" s="70"/>
      <c r="J14" s="70"/>
      <c r="K14" s="7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.75">
      <c r="A15" s="70"/>
      <c r="B15" s="72">
        <v>4</v>
      </c>
      <c r="C15" s="73" t="s">
        <v>31</v>
      </c>
      <c r="D15" s="70"/>
      <c r="E15" s="70"/>
      <c r="F15" s="70"/>
      <c r="G15" s="70"/>
      <c r="H15" s="70"/>
      <c r="I15" s="70"/>
      <c r="J15" s="70"/>
      <c r="K15" s="7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.75">
      <c r="A16" s="70"/>
      <c r="B16" s="74"/>
      <c r="C16" s="70" t="s">
        <v>115</v>
      </c>
      <c r="D16" s="70"/>
      <c r="E16" s="70"/>
      <c r="F16" s="70"/>
      <c r="G16" s="74"/>
      <c r="H16" s="74"/>
      <c r="I16" s="74" t="s">
        <v>140</v>
      </c>
      <c r="J16" s="70"/>
      <c r="K16" s="7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.75">
      <c r="A17" s="70"/>
      <c r="B17" s="74"/>
      <c r="C17" s="70"/>
      <c r="D17" s="70"/>
      <c r="E17" s="70"/>
      <c r="G17" s="74" t="s">
        <v>136</v>
      </c>
      <c r="H17" s="74"/>
      <c r="I17" s="74" t="s">
        <v>141</v>
      </c>
      <c r="J17" s="70"/>
      <c r="K17" s="7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.75">
      <c r="A18" s="70"/>
      <c r="B18" s="74"/>
      <c r="C18" s="70"/>
      <c r="D18" s="70"/>
      <c r="E18" s="70"/>
      <c r="G18" s="74" t="s">
        <v>137</v>
      </c>
      <c r="H18" s="74"/>
      <c r="I18" s="74" t="s">
        <v>137</v>
      </c>
      <c r="J18" s="70"/>
      <c r="K18" s="7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.75">
      <c r="A19" s="70"/>
      <c r="B19" s="74"/>
      <c r="C19" s="70"/>
      <c r="D19" s="70"/>
      <c r="E19" s="70"/>
      <c r="G19" s="74" t="s">
        <v>138</v>
      </c>
      <c r="H19" s="74"/>
      <c r="I19" s="74" t="s">
        <v>142</v>
      </c>
      <c r="J19" s="70"/>
      <c r="K19" s="7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.75">
      <c r="A20" s="70"/>
      <c r="B20" s="74"/>
      <c r="C20" s="76" t="s">
        <v>56</v>
      </c>
      <c r="D20" s="70"/>
      <c r="E20" s="70"/>
      <c r="G20" s="74" t="s">
        <v>55</v>
      </c>
      <c r="H20" s="74"/>
      <c r="I20" s="74" t="s">
        <v>55</v>
      </c>
      <c r="J20" s="70"/>
      <c r="K20" s="7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.75">
      <c r="A21" s="70"/>
      <c r="B21" s="74"/>
      <c r="C21" s="70" t="s">
        <v>116</v>
      </c>
      <c r="D21" s="70"/>
      <c r="E21" s="70"/>
      <c r="G21" s="77">
        <v>519</v>
      </c>
      <c r="H21" s="78"/>
      <c r="I21" s="77">
        <v>2341</v>
      </c>
      <c r="J21" s="70"/>
      <c r="K21" s="7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.75">
      <c r="A22" s="70"/>
      <c r="B22" s="74"/>
      <c r="C22" s="70" t="s">
        <v>117</v>
      </c>
      <c r="D22" s="70"/>
      <c r="E22" s="70"/>
      <c r="G22" s="74" t="s">
        <v>139</v>
      </c>
      <c r="H22" s="79"/>
      <c r="I22" s="74" t="s">
        <v>139</v>
      </c>
      <c r="J22" s="70"/>
      <c r="K22" s="7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.75">
      <c r="A23" s="70"/>
      <c r="B23" s="74"/>
      <c r="C23" s="70" t="s">
        <v>118</v>
      </c>
      <c r="D23" s="70"/>
      <c r="E23" s="70"/>
      <c r="G23" s="74" t="s">
        <v>139</v>
      </c>
      <c r="H23" s="70"/>
      <c r="I23" s="74" t="s">
        <v>139</v>
      </c>
      <c r="J23" s="70"/>
      <c r="K23" s="7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.75">
      <c r="A24" s="70"/>
      <c r="B24" s="74"/>
      <c r="C24" s="70" t="s">
        <v>119</v>
      </c>
      <c r="D24" s="70"/>
      <c r="E24" s="70"/>
      <c r="G24" s="74" t="s">
        <v>139</v>
      </c>
      <c r="H24" s="70"/>
      <c r="I24" s="74" t="s">
        <v>139</v>
      </c>
      <c r="J24" s="70"/>
      <c r="K24" s="7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.75">
      <c r="A25" s="70"/>
      <c r="B25" s="74"/>
      <c r="D25" s="70"/>
      <c r="E25" s="70"/>
      <c r="G25" s="80">
        <f>SUM(G21:G24)</f>
        <v>519</v>
      </c>
      <c r="H25" s="80"/>
      <c r="I25" s="80">
        <f>SUM(I21:I24)</f>
        <v>2341</v>
      </c>
      <c r="J25" s="70"/>
      <c r="K25" s="7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.75">
      <c r="A26" s="70"/>
      <c r="B26" s="74"/>
      <c r="D26" s="70"/>
      <c r="E26" s="70"/>
      <c r="G26" s="81"/>
      <c r="H26" s="81"/>
      <c r="I26" s="81"/>
      <c r="J26" s="70"/>
      <c r="K26" s="7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.75">
      <c r="A27" s="70"/>
      <c r="B27" s="74"/>
      <c r="C27" s="70"/>
      <c r="D27" s="70"/>
      <c r="E27" s="70"/>
      <c r="F27" s="70"/>
      <c r="G27" s="70"/>
      <c r="H27" s="70"/>
      <c r="I27" s="70"/>
      <c r="J27" s="70"/>
      <c r="K27" s="7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.75">
      <c r="A28" s="70"/>
      <c r="B28" s="72">
        <v>5</v>
      </c>
      <c r="C28" s="73" t="s">
        <v>120</v>
      </c>
      <c r="D28" s="70"/>
      <c r="E28" s="70"/>
      <c r="F28" s="70"/>
      <c r="G28" s="70"/>
      <c r="H28" s="70"/>
      <c r="I28" s="70"/>
      <c r="J28" s="70"/>
      <c r="K28" s="7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.75">
      <c r="A29" s="70"/>
      <c r="B29" s="74"/>
      <c r="C29" s="70" t="s">
        <v>121</v>
      </c>
      <c r="D29" s="70"/>
      <c r="E29" s="70"/>
      <c r="F29" s="70"/>
      <c r="G29" s="70"/>
      <c r="H29" s="70"/>
      <c r="I29" s="70"/>
      <c r="J29" s="70"/>
      <c r="K29" s="7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.75">
      <c r="A30" s="70"/>
      <c r="B30" s="74"/>
      <c r="C30" s="70"/>
      <c r="D30" s="70"/>
      <c r="E30" s="70"/>
      <c r="F30" s="70"/>
      <c r="G30" s="70"/>
      <c r="H30" s="70"/>
      <c r="I30" s="70"/>
      <c r="J30" s="70"/>
      <c r="K30" s="7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.75">
      <c r="A31" s="70"/>
      <c r="B31" s="72">
        <v>6</v>
      </c>
      <c r="C31" s="73" t="s">
        <v>122</v>
      </c>
      <c r="D31" s="70"/>
      <c r="E31" s="70"/>
      <c r="F31" s="70"/>
      <c r="G31" s="70"/>
      <c r="H31" s="70"/>
      <c r="I31" s="70"/>
      <c r="J31" s="70"/>
      <c r="K31" s="7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.75">
      <c r="A32" s="70"/>
      <c r="B32" s="74"/>
      <c r="C32" s="113" t="s">
        <v>123</v>
      </c>
      <c r="D32" s="75"/>
      <c r="E32" s="75"/>
      <c r="F32" s="75"/>
      <c r="G32" s="75"/>
      <c r="H32" s="75"/>
      <c r="I32" s="75"/>
      <c r="J32" s="70"/>
      <c r="K32" s="7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.75">
      <c r="A33" s="70"/>
      <c r="B33" s="74"/>
      <c r="C33" s="70"/>
      <c r="D33" s="70"/>
      <c r="E33" s="70"/>
      <c r="F33" s="70"/>
      <c r="G33" s="70"/>
      <c r="H33" s="70"/>
      <c r="I33" s="70"/>
      <c r="J33" s="70"/>
      <c r="K33" s="7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.75">
      <c r="A34" s="70"/>
      <c r="B34" s="74"/>
      <c r="C34" s="70"/>
      <c r="D34" s="70"/>
      <c r="E34" s="70"/>
      <c r="F34" s="70"/>
      <c r="G34" s="70"/>
      <c r="H34" s="70"/>
      <c r="I34" s="70"/>
      <c r="J34" s="70"/>
      <c r="K34" s="7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.75">
      <c r="A35" s="70"/>
      <c r="B35" s="72">
        <v>7</v>
      </c>
      <c r="C35" s="73" t="s">
        <v>124</v>
      </c>
      <c r="D35" s="70"/>
      <c r="E35" s="70"/>
      <c r="F35" s="70"/>
      <c r="G35" s="70"/>
      <c r="H35" s="70"/>
      <c r="I35" s="70"/>
      <c r="J35" s="70"/>
      <c r="K35" s="7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.75">
      <c r="A36" s="70"/>
      <c r="B36" s="74"/>
      <c r="C36" s="70"/>
      <c r="D36" s="70"/>
      <c r="E36" s="70"/>
      <c r="F36" s="70"/>
      <c r="G36" s="70"/>
      <c r="H36" s="70"/>
      <c r="I36" s="70"/>
      <c r="J36" s="70"/>
      <c r="K36" s="7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.75">
      <c r="A37" s="70"/>
      <c r="B37" s="74"/>
      <c r="C37" s="70" t="s">
        <v>3</v>
      </c>
      <c r="D37" s="113" t="s">
        <v>125</v>
      </c>
      <c r="E37" s="75"/>
      <c r="F37" s="75"/>
      <c r="G37" s="75"/>
      <c r="H37" s="75"/>
      <c r="I37" s="75"/>
      <c r="J37" s="70"/>
      <c r="K37" s="7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.75">
      <c r="A38" s="70"/>
      <c r="B38" s="74"/>
      <c r="C38" s="70"/>
      <c r="D38" s="70" t="s">
        <v>126</v>
      </c>
      <c r="E38" s="70"/>
      <c r="F38" s="70"/>
      <c r="G38" s="70"/>
      <c r="H38" s="70"/>
      <c r="I38" s="70"/>
      <c r="J38" s="70"/>
      <c r="K38" s="7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.75">
      <c r="A39" s="70"/>
      <c r="B39" s="74"/>
      <c r="C39" s="70"/>
      <c r="D39" s="70"/>
      <c r="E39" s="70"/>
      <c r="F39" s="70"/>
      <c r="G39" s="70"/>
      <c r="I39" s="74" t="s">
        <v>56</v>
      </c>
      <c r="J39" s="70"/>
      <c r="K39" s="7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.75">
      <c r="A40" s="70"/>
      <c r="B40" s="74"/>
      <c r="C40" s="70"/>
      <c r="D40" s="70" t="s">
        <v>127</v>
      </c>
      <c r="E40" s="70"/>
      <c r="F40" s="70"/>
      <c r="G40" s="70"/>
      <c r="I40" s="74">
        <v>3</v>
      </c>
      <c r="J40" s="70"/>
      <c r="K40" s="7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.75">
      <c r="A41" s="70"/>
      <c r="B41" s="74"/>
      <c r="C41" s="70"/>
      <c r="D41" s="70" t="s">
        <v>128</v>
      </c>
      <c r="E41" s="70"/>
      <c r="F41" s="70"/>
      <c r="G41" s="70"/>
      <c r="I41" s="74" t="s">
        <v>143</v>
      </c>
      <c r="J41" s="70"/>
      <c r="K41" s="7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5.75">
      <c r="A42" s="70"/>
      <c r="B42" s="74"/>
      <c r="C42" s="70"/>
      <c r="D42" s="70" t="s">
        <v>129</v>
      </c>
      <c r="E42" s="73"/>
      <c r="F42" s="73"/>
      <c r="G42" s="73"/>
      <c r="H42" s="82"/>
      <c r="I42" s="83" t="s">
        <v>143</v>
      </c>
      <c r="J42" s="70"/>
      <c r="K42" s="7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5.75">
      <c r="A43" s="70"/>
      <c r="B43" s="74"/>
      <c r="C43" s="70"/>
      <c r="D43" s="70"/>
      <c r="E43" s="70"/>
      <c r="F43" s="70"/>
      <c r="G43" s="70"/>
      <c r="H43" s="70"/>
      <c r="I43" s="84"/>
      <c r="J43" s="70"/>
      <c r="K43" s="7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5.75">
      <c r="A44" s="70"/>
      <c r="B44" s="74"/>
      <c r="C44" s="70"/>
      <c r="D44" s="70"/>
      <c r="E44" s="70"/>
      <c r="F44" s="70"/>
      <c r="G44" s="70"/>
      <c r="H44" s="70"/>
      <c r="I44" s="70"/>
      <c r="J44" s="70"/>
      <c r="K44" s="7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.75">
      <c r="A45" s="70"/>
      <c r="B45" s="74"/>
      <c r="C45" s="70" t="s">
        <v>4</v>
      </c>
      <c r="D45" s="70" t="s">
        <v>130</v>
      </c>
      <c r="E45" s="70"/>
      <c r="F45" s="70"/>
      <c r="G45" s="70"/>
      <c r="H45" s="70"/>
      <c r="I45" s="70"/>
      <c r="J45" s="70"/>
      <c r="K45" s="7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5.75">
      <c r="A46" s="70"/>
      <c r="B46" s="74"/>
      <c r="C46" s="70"/>
      <c r="D46" s="70"/>
      <c r="E46" s="70"/>
      <c r="F46" s="70"/>
      <c r="G46" s="70"/>
      <c r="I46" s="74" t="s">
        <v>56</v>
      </c>
      <c r="J46" s="70"/>
      <c r="K46" s="7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.75">
      <c r="A47" s="70"/>
      <c r="B47" s="74"/>
      <c r="C47" s="70"/>
      <c r="D47" s="70" t="s">
        <v>131</v>
      </c>
      <c r="E47" s="70"/>
      <c r="F47" s="70"/>
      <c r="G47" s="70"/>
      <c r="I47" s="79">
        <f>569+3</f>
        <v>572</v>
      </c>
      <c r="J47" s="70"/>
      <c r="K47" s="7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.75">
      <c r="A48" s="70"/>
      <c r="B48" s="74"/>
      <c r="C48" s="70"/>
      <c r="D48" s="70" t="s">
        <v>132</v>
      </c>
      <c r="E48" s="70"/>
      <c r="F48" s="70"/>
      <c r="G48" s="70"/>
      <c r="I48" s="85">
        <v>-197</v>
      </c>
      <c r="J48" s="70"/>
      <c r="K48" s="7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.75">
      <c r="A49" s="70"/>
      <c r="B49" s="74"/>
      <c r="C49" s="70"/>
      <c r="D49" s="70" t="s">
        <v>133</v>
      </c>
      <c r="E49" s="70"/>
      <c r="F49" s="70"/>
      <c r="G49" s="70"/>
      <c r="I49" s="80">
        <f>I47+I48</f>
        <v>375</v>
      </c>
      <c r="J49" s="70"/>
      <c r="K49" s="7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.75">
      <c r="A50" s="70"/>
      <c r="B50" s="74"/>
      <c r="C50" s="70"/>
      <c r="D50" s="70" t="s">
        <v>134</v>
      </c>
      <c r="E50" s="70"/>
      <c r="F50" s="70"/>
      <c r="G50" s="70"/>
      <c r="I50" s="80">
        <v>337</v>
      </c>
      <c r="J50" s="70"/>
      <c r="K50" s="7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70"/>
      <c r="B51" s="74"/>
      <c r="C51" s="70"/>
      <c r="D51" s="70"/>
      <c r="E51" s="70"/>
      <c r="F51" s="70"/>
      <c r="G51" s="70"/>
      <c r="H51" s="70"/>
      <c r="I51" s="84"/>
      <c r="J51" s="70"/>
      <c r="K51" s="7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.75">
      <c r="A52" s="70"/>
      <c r="B52" s="74"/>
      <c r="C52" s="70"/>
      <c r="D52" s="70"/>
      <c r="E52" s="70"/>
      <c r="F52" s="70"/>
      <c r="G52" s="70"/>
      <c r="H52" s="70"/>
      <c r="I52" s="70"/>
      <c r="J52" s="70"/>
      <c r="K52" s="7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.75">
      <c r="A53" s="5"/>
      <c r="B53" s="9"/>
      <c r="C53" s="5"/>
      <c r="D53" s="10"/>
      <c r="E53" s="10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.75">
      <c r="A54" s="5"/>
      <c r="B54" s="9"/>
      <c r="C54" s="5"/>
      <c r="D54" s="38"/>
      <c r="E54" s="3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.75">
      <c r="A55" s="5"/>
      <c r="B55" s="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5.75">
      <c r="A56" s="5"/>
      <c r="B56" s="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5.75">
      <c r="A57" s="5"/>
      <c r="B57" s="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>
      <c r="A58" s="5"/>
      <c r="B58" s="9"/>
      <c r="C58" s="5"/>
      <c r="D58" s="10"/>
      <c r="E58" s="1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.75">
      <c r="A59" s="5"/>
      <c r="B59" s="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.75">
      <c r="A60" s="5"/>
      <c r="B60" s="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.75">
      <c r="A61" s="5"/>
      <c r="B61" s="9"/>
      <c r="C61" s="10"/>
      <c r="D61" s="10"/>
      <c r="E61" s="1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.75">
      <c r="A62" s="5"/>
      <c r="B62" s="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5.75">
      <c r="A63" s="5"/>
      <c r="B63" s="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.75">
      <c r="A64" s="5"/>
      <c r="B64" s="9"/>
      <c r="C64" s="10"/>
      <c r="D64" s="10"/>
      <c r="E64" s="1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.75">
      <c r="A65" s="5"/>
      <c r="B65" s="9"/>
      <c r="C65" s="10"/>
      <c r="D65" s="10"/>
      <c r="E65" s="10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.75">
      <c r="A66" s="5"/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.75">
      <c r="A67" s="5"/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.75">
      <c r="A68" s="5"/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.75">
      <c r="A69" s="5"/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5.75">
      <c r="A70" s="5"/>
      <c r="B70" s="9"/>
      <c r="C70" s="5"/>
      <c r="D70" s="10"/>
      <c r="E70" s="10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10"/>
      <c r="D81" s="10"/>
      <c r="E81" s="10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10"/>
      <c r="D84" s="10"/>
      <c r="E84" s="1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10"/>
      <c r="D85" s="10"/>
      <c r="E85" s="10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9"/>
      <c r="C88" s="10"/>
      <c r="D88" s="10"/>
      <c r="E88" s="10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9"/>
      <c r="C91" s="10"/>
      <c r="D91" s="10"/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9"/>
      <c r="C93" s="10"/>
      <c r="D93" s="10"/>
      <c r="E93" s="1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9"/>
      <c r="C94" s="10"/>
      <c r="D94" s="10"/>
      <c r="E94" s="1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9"/>
      <c r="C95" s="10"/>
      <c r="D95" s="10"/>
      <c r="E95" s="10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9"/>
      <c r="C98" s="10"/>
      <c r="D98" s="10"/>
      <c r="E98" s="10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9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</sheetData>
  <printOptions horizontalCentered="1" verticalCentered="1"/>
  <pageMargins left="0.35" right="0.37777777777777777" top="0.25" bottom="0.24930555555555556" header="0" footer="0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showOutlineSymbols="0" zoomScale="75" zoomScaleNormal="75" workbookViewId="0" topLeftCell="A37">
      <selection activeCell="A40" sqref="A40"/>
    </sheetView>
  </sheetViews>
  <sheetFormatPr defaultColWidth="8.88671875" defaultRowHeight="15"/>
  <cols>
    <col min="1" max="1" width="3.6640625" style="1" customWidth="1"/>
    <col min="2" max="2" width="5.6640625" style="1" customWidth="1"/>
    <col min="3" max="3" width="4.6640625" style="1" customWidth="1"/>
    <col min="4" max="8" width="9.6640625" style="1" customWidth="1"/>
    <col min="9" max="9" width="4.6640625" style="1" customWidth="1"/>
    <col min="10" max="10" width="7.6640625" style="1" customWidth="1"/>
    <col min="11" max="11" width="3.6640625" style="1" customWidth="1"/>
    <col min="12" max="12" width="6.6640625" style="1" customWidth="1"/>
    <col min="13" max="16384" width="9.6640625" style="1" customWidth="1"/>
  </cols>
  <sheetData>
    <row r="1" spans="1:11" ht="15.75">
      <c r="A1" s="79"/>
      <c r="B1" s="78"/>
      <c r="C1" s="79"/>
      <c r="D1" s="79"/>
      <c r="E1" s="79"/>
      <c r="F1" s="79"/>
      <c r="G1" s="79"/>
      <c r="H1" s="79"/>
      <c r="I1" s="79"/>
      <c r="J1" s="79"/>
      <c r="K1" s="79"/>
    </row>
    <row r="2" spans="1:11" ht="15.75">
      <c r="A2" s="79"/>
      <c r="B2" s="78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79"/>
      <c r="B3" s="78"/>
      <c r="C3" s="79"/>
      <c r="D3" s="79"/>
      <c r="E3" s="79"/>
      <c r="F3" s="79"/>
      <c r="G3" s="79"/>
      <c r="H3" s="79"/>
      <c r="I3" s="79"/>
      <c r="J3" s="79" t="s">
        <v>185</v>
      </c>
      <c r="K3" s="79"/>
    </row>
    <row r="4" spans="1:11" ht="15.75">
      <c r="A4" s="79"/>
      <c r="B4" s="78"/>
      <c r="C4" s="79"/>
      <c r="D4" s="79"/>
      <c r="E4" s="79"/>
      <c r="F4" s="79"/>
      <c r="G4" s="79"/>
      <c r="H4" s="79"/>
      <c r="I4" s="79"/>
      <c r="J4" s="79"/>
      <c r="K4" s="79"/>
    </row>
    <row r="5" spans="1:11" ht="15.75">
      <c r="A5" s="79"/>
      <c r="B5" s="86">
        <v>8</v>
      </c>
      <c r="C5" s="87" t="s">
        <v>144</v>
      </c>
      <c r="D5" s="79"/>
      <c r="E5" s="79"/>
      <c r="F5" s="79"/>
      <c r="G5" s="79"/>
      <c r="H5" s="79"/>
      <c r="I5" s="79"/>
      <c r="J5" s="79"/>
      <c r="K5" s="79"/>
    </row>
    <row r="6" spans="1:11" ht="15.75">
      <c r="A6" s="79"/>
      <c r="B6" s="78"/>
      <c r="C6" s="79"/>
      <c r="D6" s="79"/>
      <c r="E6" s="79"/>
      <c r="F6" s="79"/>
      <c r="G6" s="79"/>
      <c r="H6" s="79"/>
      <c r="I6" s="79"/>
      <c r="J6" s="79"/>
      <c r="K6" s="79"/>
    </row>
    <row r="7" spans="1:11" ht="15.75">
      <c r="A7" s="79"/>
      <c r="B7" s="78"/>
      <c r="C7" s="79" t="s">
        <v>145</v>
      </c>
      <c r="D7" s="79"/>
      <c r="E7" s="79"/>
      <c r="F7" s="79"/>
      <c r="G7" s="79"/>
      <c r="H7" s="79"/>
      <c r="I7" s="79"/>
      <c r="J7" s="79"/>
      <c r="K7" s="79"/>
    </row>
    <row r="8" spans="1:11" ht="15.75">
      <c r="A8" s="79"/>
      <c r="B8" s="78"/>
      <c r="C8" s="79" t="s">
        <v>146</v>
      </c>
      <c r="D8" s="79"/>
      <c r="E8" s="79"/>
      <c r="F8" s="79"/>
      <c r="G8" s="79"/>
      <c r="I8" s="79"/>
      <c r="J8" s="79"/>
      <c r="K8" s="79"/>
    </row>
    <row r="9" spans="1:11" ht="15.75">
      <c r="A9" s="79"/>
      <c r="B9" s="78"/>
      <c r="C9" s="79"/>
      <c r="D9" s="79"/>
      <c r="E9" s="79"/>
      <c r="F9" s="79"/>
      <c r="G9" s="79"/>
      <c r="H9" s="79" t="s">
        <v>181</v>
      </c>
      <c r="K9" s="79"/>
    </row>
    <row r="10" spans="1:11" ht="15.75">
      <c r="A10" s="79"/>
      <c r="B10" s="78"/>
      <c r="C10" s="88" t="s">
        <v>147</v>
      </c>
      <c r="D10" s="79"/>
      <c r="E10" s="79"/>
      <c r="F10" s="79"/>
      <c r="G10" s="79"/>
      <c r="H10" s="88" t="s">
        <v>182</v>
      </c>
      <c r="I10" s="88" t="s">
        <v>183</v>
      </c>
      <c r="K10" s="79"/>
    </row>
    <row r="11" spans="1:11" ht="15.75">
      <c r="A11" s="79"/>
      <c r="B11" s="78"/>
      <c r="C11" s="79" t="s">
        <v>148</v>
      </c>
      <c r="D11" s="79"/>
      <c r="E11" s="79"/>
      <c r="F11" s="79"/>
      <c r="G11" s="79"/>
      <c r="H11" s="89">
        <v>0.35</v>
      </c>
      <c r="I11" s="78" t="s">
        <v>184</v>
      </c>
      <c r="K11" s="79"/>
    </row>
    <row r="12" spans="1:11" ht="15.75">
      <c r="A12" s="79"/>
      <c r="B12" s="78"/>
      <c r="C12" s="90" t="s">
        <v>149</v>
      </c>
      <c r="D12" s="79"/>
      <c r="E12" s="79"/>
      <c r="F12" s="79"/>
      <c r="G12" s="79"/>
      <c r="H12" s="79"/>
      <c r="I12" s="79"/>
      <c r="J12" s="79"/>
      <c r="K12" s="79"/>
    </row>
    <row r="13" spans="1:11" ht="15.75">
      <c r="A13" s="79"/>
      <c r="B13" s="78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5.75">
      <c r="A14" s="79"/>
      <c r="B14" s="78"/>
      <c r="C14" s="79" t="s">
        <v>150</v>
      </c>
      <c r="D14" s="79"/>
      <c r="E14" s="79"/>
      <c r="F14" s="79"/>
      <c r="G14" s="79"/>
      <c r="H14" s="79"/>
      <c r="I14" s="79"/>
      <c r="J14" s="79"/>
      <c r="K14" s="79"/>
    </row>
    <row r="15" spans="1:11" ht="15.75">
      <c r="A15" s="79"/>
      <c r="B15" s="78"/>
      <c r="C15" s="79" t="s">
        <v>151</v>
      </c>
      <c r="D15" s="79"/>
      <c r="E15" s="79"/>
      <c r="F15" s="79"/>
      <c r="G15" s="79"/>
      <c r="H15" s="79"/>
      <c r="I15" s="79"/>
      <c r="J15" s="79"/>
      <c r="K15" s="79"/>
    </row>
    <row r="16" spans="1:11" ht="15.75">
      <c r="A16" s="79"/>
      <c r="B16" s="78"/>
      <c r="C16" s="79" t="s">
        <v>152</v>
      </c>
      <c r="D16" s="79"/>
      <c r="E16" s="79"/>
      <c r="F16" s="79"/>
      <c r="G16" s="79"/>
      <c r="H16" s="79"/>
      <c r="I16" s="79"/>
      <c r="J16" s="79"/>
      <c r="K16" s="79"/>
    </row>
    <row r="17" spans="1:11" ht="15.75">
      <c r="A17" s="79"/>
      <c r="B17" s="78"/>
      <c r="C17" s="79" t="s">
        <v>153</v>
      </c>
      <c r="D17" s="79"/>
      <c r="E17" s="79"/>
      <c r="F17" s="79"/>
      <c r="G17" s="79"/>
      <c r="H17" s="79"/>
      <c r="I17" s="79"/>
      <c r="J17" s="79"/>
      <c r="K17" s="79"/>
    </row>
    <row r="18" spans="1:11" ht="15.75">
      <c r="A18" s="79"/>
      <c r="B18" s="78"/>
      <c r="C18" s="79" t="s">
        <v>154</v>
      </c>
      <c r="D18" s="79"/>
      <c r="E18" s="79"/>
      <c r="F18" s="79"/>
      <c r="G18" s="79"/>
      <c r="H18" s="79"/>
      <c r="I18" s="79"/>
      <c r="J18" s="79"/>
      <c r="K18" s="79"/>
    </row>
    <row r="19" spans="1:11" ht="15.75">
      <c r="A19" s="79"/>
      <c r="B19" s="78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5.75">
      <c r="A20" s="79"/>
      <c r="B20" s="86">
        <v>9</v>
      </c>
      <c r="C20" s="87" t="s">
        <v>155</v>
      </c>
      <c r="D20" s="79"/>
      <c r="E20" s="79"/>
      <c r="F20" s="79"/>
      <c r="G20" s="79"/>
      <c r="H20" s="79"/>
      <c r="I20" s="79"/>
      <c r="J20" s="79"/>
      <c r="K20" s="79"/>
    </row>
    <row r="21" spans="1:11" ht="15.75">
      <c r="A21" s="79"/>
      <c r="B21" s="78"/>
      <c r="C21" s="87"/>
      <c r="D21" s="79"/>
      <c r="E21" s="79"/>
      <c r="F21" s="79"/>
      <c r="G21" s="79"/>
      <c r="H21" s="79"/>
      <c r="I21" s="79"/>
      <c r="J21" s="79"/>
      <c r="K21" s="79"/>
    </row>
    <row r="22" spans="1:11" ht="15.75">
      <c r="A22" s="79"/>
      <c r="B22" s="86"/>
      <c r="C22" s="91" t="s">
        <v>156</v>
      </c>
      <c r="E22" s="79"/>
      <c r="F22" s="79"/>
      <c r="G22" s="79"/>
      <c r="H22" s="79"/>
      <c r="I22" s="79"/>
      <c r="J22" s="79"/>
      <c r="K22" s="79"/>
    </row>
    <row r="23" spans="1:10" ht="15.75">
      <c r="A23" s="79"/>
      <c r="B23" s="78"/>
      <c r="C23" s="91" t="s">
        <v>157</v>
      </c>
      <c r="E23" s="79"/>
      <c r="F23" s="79"/>
      <c r="G23" s="79"/>
      <c r="H23" s="79"/>
      <c r="I23" s="79"/>
      <c r="J23" s="79"/>
    </row>
    <row r="24" spans="1:10" ht="15.75">
      <c r="A24" s="79"/>
      <c r="B24" s="78"/>
      <c r="C24" s="91" t="s">
        <v>158</v>
      </c>
      <c r="E24" s="79"/>
      <c r="F24" s="79"/>
      <c r="G24" s="79"/>
      <c r="H24" s="79"/>
      <c r="I24" s="79"/>
      <c r="J24" s="79"/>
    </row>
    <row r="25" spans="1:10" ht="15.75">
      <c r="A25" s="79"/>
      <c r="B25" s="78"/>
      <c r="C25" s="79"/>
      <c r="E25" s="79"/>
      <c r="F25" s="79"/>
      <c r="G25" s="79"/>
      <c r="H25" s="79"/>
      <c r="I25" s="79"/>
      <c r="J25" s="79"/>
    </row>
    <row r="26" spans="1:10" ht="15.75">
      <c r="A26" s="79"/>
      <c r="B26" s="78"/>
      <c r="C26" s="79" t="s">
        <v>159</v>
      </c>
      <c r="E26" s="79"/>
      <c r="F26" s="79"/>
      <c r="G26" s="79"/>
      <c r="H26" s="79"/>
      <c r="I26" s="79"/>
      <c r="J26" s="79"/>
    </row>
    <row r="27" spans="1:10" ht="15.75">
      <c r="A27" s="79"/>
      <c r="B27" s="78"/>
      <c r="C27" s="79" t="s">
        <v>160</v>
      </c>
      <c r="E27" s="79"/>
      <c r="F27" s="79"/>
      <c r="G27" s="79"/>
      <c r="H27" s="79"/>
      <c r="I27" s="79"/>
      <c r="J27" s="79"/>
    </row>
    <row r="28" spans="1:10" ht="15.75">
      <c r="A28" s="79"/>
      <c r="B28" s="78"/>
      <c r="C28" s="79"/>
      <c r="E28" s="79"/>
      <c r="F28" s="79"/>
      <c r="G28" s="79"/>
      <c r="H28" s="79"/>
      <c r="I28" s="79"/>
      <c r="J28" s="79"/>
    </row>
    <row r="29" spans="1:10" ht="15.75">
      <c r="A29" s="79"/>
      <c r="B29" s="78"/>
      <c r="C29" s="79" t="s">
        <v>161</v>
      </c>
      <c r="E29" s="79"/>
      <c r="F29" s="79"/>
      <c r="G29" s="79"/>
      <c r="H29" s="79"/>
      <c r="I29" s="79"/>
      <c r="J29" s="79"/>
    </row>
    <row r="30" spans="1:10" ht="15.75">
      <c r="A30" s="79"/>
      <c r="B30" s="78"/>
      <c r="C30" s="79" t="s">
        <v>162</v>
      </c>
      <c r="E30" s="79"/>
      <c r="F30" s="79"/>
      <c r="G30" s="79"/>
      <c r="H30" s="79"/>
      <c r="I30" s="79"/>
      <c r="J30" s="79"/>
    </row>
    <row r="31" spans="1:10" ht="15.75">
      <c r="A31" s="79"/>
      <c r="B31" s="78"/>
      <c r="C31" s="79" t="s">
        <v>163</v>
      </c>
      <c r="E31" s="79"/>
      <c r="F31" s="79"/>
      <c r="G31" s="79"/>
      <c r="H31" s="79"/>
      <c r="I31" s="79"/>
      <c r="J31" s="79"/>
    </row>
    <row r="32" spans="1:10" ht="15.75">
      <c r="A32" s="79"/>
      <c r="B32" s="78"/>
      <c r="C32" s="79"/>
      <c r="E32" s="79"/>
      <c r="F32" s="79"/>
      <c r="G32" s="79"/>
      <c r="H32" s="79"/>
      <c r="I32" s="79"/>
      <c r="J32" s="79"/>
    </row>
    <row r="33" spans="1:10" ht="15.75">
      <c r="A33" s="79"/>
      <c r="B33" s="78"/>
      <c r="C33" s="79" t="s">
        <v>164</v>
      </c>
      <c r="E33" s="79"/>
      <c r="F33" s="79"/>
      <c r="G33" s="79"/>
      <c r="H33" s="79"/>
      <c r="I33" s="79"/>
      <c r="J33" s="79"/>
    </row>
    <row r="34" spans="1:10" ht="15.75">
      <c r="A34" s="79"/>
      <c r="B34" s="78"/>
      <c r="C34" s="79"/>
      <c r="E34" s="79"/>
      <c r="F34" s="79"/>
      <c r="G34" s="79"/>
      <c r="H34" s="79"/>
      <c r="I34" s="79"/>
      <c r="J34" s="79"/>
    </row>
    <row r="35" spans="1:10" ht="15.75">
      <c r="A35" s="79"/>
      <c r="B35" s="78"/>
      <c r="C35" s="79" t="s">
        <v>165</v>
      </c>
      <c r="E35" s="79"/>
      <c r="F35" s="79"/>
      <c r="G35" s="79"/>
      <c r="I35" s="79"/>
      <c r="J35" s="79"/>
    </row>
    <row r="36" spans="1:10" ht="15.75">
      <c r="A36" s="79"/>
      <c r="B36" s="78"/>
      <c r="C36" s="79"/>
      <c r="E36" s="79"/>
      <c r="G36" s="79"/>
      <c r="H36" s="79"/>
      <c r="I36" s="79"/>
      <c r="J36" s="79"/>
    </row>
    <row r="37" spans="1:10" ht="15.75">
      <c r="A37" s="79"/>
      <c r="B37" s="78"/>
      <c r="C37" s="79" t="s">
        <v>166</v>
      </c>
      <c r="E37" s="79"/>
      <c r="F37" s="79"/>
      <c r="G37" s="79"/>
      <c r="H37" s="79"/>
      <c r="I37" s="79"/>
      <c r="J37" s="79"/>
    </row>
    <row r="38" spans="1:10" ht="15.75">
      <c r="A38" s="79"/>
      <c r="B38" s="78"/>
      <c r="C38" s="79" t="s">
        <v>167</v>
      </c>
      <c r="E38" s="79"/>
      <c r="F38" s="79"/>
      <c r="G38" s="79"/>
      <c r="H38" s="79"/>
      <c r="I38" s="79"/>
      <c r="J38" s="79"/>
    </row>
    <row r="39" spans="1:10" ht="15.75">
      <c r="A39" s="79"/>
      <c r="B39" s="78"/>
      <c r="C39" s="79"/>
      <c r="E39" s="79"/>
      <c r="F39" s="79"/>
      <c r="G39" s="79"/>
      <c r="H39" s="79"/>
      <c r="I39" s="79"/>
      <c r="J39" s="79"/>
    </row>
    <row r="40" spans="1:10" ht="15.75">
      <c r="A40" s="79"/>
      <c r="B40" s="78"/>
      <c r="C40" s="79" t="s">
        <v>168</v>
      </c>
      <c r="E40" s="79"/>
      <c r="F40" s="79"/>
      <c r="G40" s="79"/>
      <c r="H40" s="79"/>
      <c r="I40" s="79"/>
      <c r="J40" s="79"/>
    </row>
    <row r="41" spans="1:10" ht="15.75">
      <c r="A41" s="79"/>
      <c r="B41" s="78"/>
      <c r="C41" s="79" t="s">
        <v>169</v>
      </c>
      <c r="E41" s="79"/>
      <c r="F41" s="79"/>
      <c r="G41" s="79"/>
      <c r="H41" s="79"/>
      <c r="I41" s="79"/>
      <c r="J41" s="79"/>
    </row>
    <row r="42" spans="1:10" ht="15.75">
      <c r="A42" s="79"/>
      <c r="B42" s="78"/>
      <c r="C42" s="79" t="s">
        <v>170</v>
      </c>
      <c r="E42" s="79"/>
      <c r="F42" s="79"/>
      <c r="G42" s="79"/>
      <c r="H42" s="79"/>
      <c r="I42" s="79"/>
      <c r="J42" s="79"/>
    </row>
    <row r="43" spans="1:10" ht="15.75">
      <c r="A43" s="79"/>
      <c r="B43" s="78"/>
      <c r="C43" s="79"/>
      <c r="E43" s="79"/>
      <c r="F43" s="79"/>
      <c r="G43" s="79"/>
      <c r="H43" s="79"/>
      <c r="I43" s="79"/>
      <c r="J43" s="79"/>
    </row>
    <row r="44" spans="1:10" ht="15.75">
      <c r="A44" s="79"/>
      <c r="B44" s="78"/>
      <c r="C44" s="79" t="s">
        <v>171</v>
      </c>
      <c r="E44" s="79"/>
      <c r="F44" s="79"/>
      <c r="G44" s="79"/>
      <c r="H44" s="79"/>
      <c r="I44" s="79"/>
      <c r="J44" s="79"/>
    </row>
    <row r="45" spans="1:10" ht="15.75">
      <c r="A45" s="79"/>
      <c r="B45" s="78"/>
      <c r="C45" s="79" t="s">
        <v>172</v>
      </c>
      <c r="E45" s="79"/>
      <c r="F45" s="79"/>
      <c r="G45" s="79"/>
      <c r="H45" s="79"/>
      <c r="I45" s="79"/>
      <c r="J45" s="79"/>
    </row>
    <row r="46" spans="1:10" ht="15.75">
      <c r="A46" s="79"/>
      <c r="B46" s="78"/>
      <c r="C46" s="79" t="s">
        <v>173</v>
      </c>
      <c r="E46" s="79"/>
      <c r="F46" s="79"/>
      <c r="G46" s="79"/>
      <c r="H46" s="79"/>
      <c r="I46" s="79"/>
      <c r="J46" s="79"/>
    </row>
    <row r="47" spans="1:10" ht="15.75">
      <c r="A47" s="79"/>
      <c r="B47" s="78"/>
      <c r="C47" s="79" t="s">
        <v>174</v>
      </c>
      <c r="E47" s="79"/>
      <c r="F47" s="79"/>
      <c r="G47" s="79"/>
      <c r="H47" s="79"/>
      <c r="I47" s="79"/>
      <c r="J47" s="79"/>
    </row>
    <row r="48" spans="1:10" ht="15.75">
      <c r="A48" s="79"/>
      <c r="B48" s="78"/>
      <c r="C48" s="79" t="s">
        <v>175</v>
      </c>
      <c r="E48" s="79"/>
      <c r="F48" s="79"/>
      <c r="G48" s="79"/>
      <c r="H48" s="79"/>
      <c r="I48" s="79"/>
      <c r="J48" s="79"/>
    </row>
    <row r="49" spans="1:10" ht="15.75">
      <c r="A49" s="79"/>
      <c r="B49" s="78"/>
      <c r="C49" s="79"/>
      <c r="E49" s="79"/>
      <c r="F49" s="79"/>
      <c r="G49" s="79"/>
      <c r="H49" s="79"/>
      <c r="I49" s="79"/>
      <c r="J49" s="79"/>
    </row>
    <row r="50" spans="1:10" ht="15.75">
      <c r="A50" s="79"/>
      <c r="B50" s="78"/>
      <c r="C50" s="79" t="s">
        <v>176</v>
      </c>
      <c r="E50" s="79"/>
      <c r="F50" s="79"/>
      <c r="G50" s="79"/>
      <c r="H50" s="79"/>
      <c r="I50" s="79"/>
      <c r="J50" s="79"/>
    </row>
    <row r="51" spans="1:10" ht="15.75">
      <c r="A51" s="79"/>
      <c r="B51" s="78"/>
      <c r="C51" s="79" t="s">
        <v>177</v>
      </c>
      <c r="E51" s="79"/>
      <c r="F51" s="79"/>
      <c r="G51" s="79"/>
      <c r="H51" s="79"/>
      <c r="I51" s="79"/>
      <c r="J51" s="79"/>
    </row>
    <row r="52" spans="1:10" ht="15.75">
      <c r="A52" s="79"/>
      <c r="B52" s="78"/>
      <c r="C52" s="79" t="s">
        <v>178</v>
      </c>
      <c r="E52" s="79"/>
      <c r="F52" s="79"/>
      <c r="G52" s="79"/>
      <c r="H52" s="79"/>
      <c r="I52" s="79"/>
      <c r="J52" s="79"/>
    </row>
    <row r="53" spans="1:10" ht="15.75">
      <c r="A53" s="79"/>
      <c r="B53" s="78"/>
      <c r="C53" s="79" t="s">
        <v>179</v>
      </c>
      <c r="E53" s="79"/>
      <c r="F53" s="79"/>
      <c r="G53" s="79"/>
      <c r="H53" s="79"/>
      <c r="I53" s="79"/>
      <c r="J53" s="79"/>
    </row>
    <row r="54" spans="1:10" ht="15.75">
      <c r="A54" s="79"/>
      <c r="B54" s="78"/>
      <c r="C54" s="79" t="s">
        <v>180</v>
      </c>
      <c r="E54" s="79"/>
      <c r="F54" s="79"/>
      <c r="G54" s="79"/>
      <c r="H54" s="79"/>
      <c r="I54" s="79"/>
      <c r="J54" s="79"/>
    </row>
    <row r="55" spans="1:10" ht="15.75">
      <c r="A55" s="79"/>
      <c r="B55" s="78"/>
      <c r="C55" s="79"/>
      <c r="E55" s="79"/>
      <c r="F55" s="79"/>
      <c r="G55" s="79"/>
      <c r="H55" s="79"/>
      <c r="I55" s="79"/>
      <c r="J55" s="79"/>
    </row>
  </sheetData>
  <printOptions horizontalCentered="1" verticalCentered="1"/>
  <pageMargins left="0.35" right="0.37777777777777777" top="0.25" bottom="0.24930555555555556" header="0" footer="0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OutlineSymbols="0" zoomScale="75" zoomScaleNormal="75" workbookViewId="0" topLeftCell="A55">
      <selection activeCell="A66" sqref="A66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8" width="9.6640625" style="1" customWidth="1"/>
    <col min="9" max="9" width="5.6640625" style="1" customWidth="1"/>
    <col min="10" max="10" width="7.6640625" style="1" customWidth="1"/>
    <col min="11" max="11" width="6.6640625" style="1" customWidth="1"/>
    <col min="12" max="12" width="3.6640625" style="1" customWidth="1"/>
    <col min="13" max="16384" width="9.6640625" style="1" customWidth="1"/>
  </cols>
  <sheetData>
    <row r="1" spans="1:12" ht="15.75">
      <c r="A1" s="87"/>
      <c r="B1" s="86"/>
      <c r="C1" s="87"/>
      <c r="D1" s="87"/>
      <c r="E1" s="87"/>
      <c r="F1" s="87"/>
      <c r="G1" s="87"/>
      <c r="H1" s="87"/>
      <c r="I1" s="87"/>
      <c r="J1" s="87"/>
      <c r="K1" s="87"/>
      <c r="L1" s="82"/>
    </row>
    <row r="2" spans="1:12" ht="15.75">
      <c r="A2" s="87"/>
      <c r="B2" s="86"/>
      <c r="C2" s="87"/>
      <c r="D2" s="87"/>
      <c r="E2" s="87"/>
      <c r="F2" s="87"/>
      <c r="G2" s="87"/>
      <c r="H2" s="87"/>
      <c r="I2" s="87"/>
      <c r="J2" s="87" t="s">
        <v>214</v>
      </c>
      <c r="K2" s="87"/>
      <c r="L2" s="82"/>
    </row>
    <row r="3" spans="1:12" ht="15.75">
      <c r="A3" s="87"/>
      <c r="B3" s="86"/>
      <c r="C3" s="87"/>
      <c r="D3" s="87"/>
      <c r="E3" s="87"/>
      <c r="F3" s="87"/>
      <c r="G3" s="87"/>
      <c r="H3" s="87"/>
      <c r="I3" s="87"/>
      <c r="J3" s="87"/>
      <c r="K3" s="87"/>
      <c r="L3" s="82"/>
    </row>
    <row r="4" spans="1:12" ht="15.75">
      <c r="A4" s="87"/>
      <c r="B4" s="86">
        <v>10</v>
      </c>
      <c r="C4" s="87" t="s">
        <v>186</v>
      </c>
      <c r="D4" s="87"/>
      <c r="E4" s="87"/>
      <c r="F4" s="87"/>
      <c r="G4" s="87"/>
      <c r="H4" s="87"/>
      <c r="I4" s="87"/>
      <c r="J4" s="87"/>
      <c r="K4" s="87"/>
      <c r="L4" s="82"/>
    </row>
    <row r="5" spans="1:12" ht="15.75">
      <c r="A5" s="87"/>
      <c r="B5" s="86"/>
      <c r="C5" s="113" t="s">
        <v>256</v>
      </c>
      <c r="D5" s="93"/>
      <c r="E5" s="93"/>
      <c r="F5" s="93"/>
      <c r="G5" s="93"/>
      <c r="H5" s="93"/>
      <c r="I5" s="93"/>
      <c r="J5" s="93"/>
      <c r="K5" s="87"/>
      <c r="L5" s="82"/>
    </row>
    <row r="6" spans="1:12" ht="15.75">
      <c r="A6" s="87"/>
      <c r="B6" s="86"/>
      <c r="C6" s="113" t="s">
        <v>187</v>
      </c>
      <c r="D6" s="93"/>
      <c r="E6" s="93"/>
      <c r="F6" s="93"/>
      <c r="G6" s="93"/>
      <c r="H6" s="93"/>
      <c r="I6" s="93"/>
      <c r="J6" s="93"/>
      <c r="K6" s="87"/>
      <c r="L6" s="82"/>
    </row>
    <row r="7" spans="1:12" ht="15.75">
      <c r="A7" s="87"/>
      <c r="B7" s="86"/>
      <c r="C7" s="87"/>
      <c r="D7" s="87"/>
      <c r="E7" s="87"/>
      <c r="F7" s="87"/>
      <c r="G7" s="87"/>
      <c r="H7" s="87"/>
      <c r="I7" s="87"/>
      <c r="J7" s="87"/>
      <c r="K7" s="87"/>
      <c r="L7" s="82"/>
    </row>
    <row r="8" spans="1:12" ht="15.75">
      <c r="A8" s="87"/>
      <c r="B8" s="86">
        <v>11</v>
      </c>
      <c r="C8" s="87" t="s">
        <v>188</v>
      </c>
      <c r="D8" s="87"/>
      <c r="E8" s="87"/>
      <c r="F8" s="87"/>
      <c r="G8" s="87"/>
      <c r="H8" s="87"/>
      <c r="I8" s="87"/>
      <c r="J8" s="87"/>
      <c r="K8" s="87"/>
      <c r="L8" s="82"/>
    </row>
    <row r="9" spans="1:12" ht="15.75">
      <c r="A9" s="87"/>
      <c r="B9" s="86"/>
      <c r="C9" s="79" t="s">
        <v>143</v>
      </c>
      <c r="D9" s="87"/>
      <c r="E9" s="87"/>
      <c r="F9" s="87"/>
      <c r="G9" s="87"/>
      <c r="H9" s="87"/>
      <c r="I9" s="87"/>
      <c r="J9" s="87"/>
      <c r="K9" s="87"/>
      <c r="L9" s="82"/>
    </row>
    <row r="10" spans="1:12" ht="15.75">
      <c r="A10" s="87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2"/>
    </row>
    <row r="11" spans="1:12" ht="15.75">
      <c r="A11" s="87"/>
      <c r="B11" s="86">
        <v>12</v>
      </c>
      <c r="C11" s="87" t="s">
        <v>189</v>
      </c>
      <c r="D11" s="87"/>
      <c r="E11" s="87"/>
      <c r="F11" s="87"/>
      <c r="G11" s="87"/>
      <c r="H11" s="87"/>
      <c r="I11" s="87"/>
      <c r="J11" s="87"/>
      <c r="K11" s="87"/>
      <c r="L11" s="82"/>
    </row>
    <row r="12" spans="1:12" ht="15.75">
      <c r="A12" s="87"/>
      <c r="B12" s="86"/>
      <c r="C12" s="79" t="s">
        <v>190</v>
      </c>
      <c r="D12" s="79"/>
      <c r="E12" s="79"/>
      <c r="F12" s="79"/>
      <c r="G12" s="79"/>
      <c r="H12" s="79"/>
      <c r="I12" s="79"/>
      <c r="J12" s="79"/>
      <c r="K12" s="79"/>
      <c r="L12" s="82"/>
    </row>
    <row r="13" spans="1:12" ht="15.75">
      <c r="A13" s="87"/>
      <c r="B13" s="86"/>
      <c r="C13" s="79"/>
      <c r="D13" s="79"/>
      <c r="E13" s="79"/>
      <c r="F13" s="79"/>
      <c r="G13" s="79"/>
      <c r="H13" s="79"/>
      <c r="I13" s="94"/>
      <c r="J13" s="78" t="s">
        <v>56</v>
      </c>
      <c r="K13" s="79"/>
      <c r="L13" s="82"/>
    </row>
    <row r="14" spans="1:12" ht="15.75">
      <c r="A14" s="87"/>
      <c r="B14" s="86"/>
      <c r="C14" s="88" t="s">
        <v>191</v>
      </c>
      <c r="D14" s="79"/>
      <c r="E14" s="79"/>
      <c r="F14" s="79"/>
      <c r="G14" s="79"/>
      <c r="H14" s="79"/>
      <c r="I14" s="94"/>
      <c r="J14" s="79"/>
      <c r="K14" s="79"/>
      <c r="L14" s="82"/>
    </row>
    <row r="15" spans="1:12" ht="15.75">
      <c r="A15" s="87"/>
      <c r="B15" s="86"/>
      <c r="C15" s="79"/>
      <c r="D15" s="79" t="s">
        <v>207</v>
      </c>
      <c r="E15" s="79"/>
      <c r="F15" s="79"/>
      <c r="G15" s="79"/>
      <c r="H15" s="79"/>
      <c r="I15" s="94"/>
      <c r="J15" s="79">
        <v>6000</v>
      </c>
      <c r="K15" s="79"/>
      <c r="L15" s="82"/>
    </row>
    <row r="16" spans="1:12" ht="15.75">
      <c r="A16" s="87"/>
      <c r="B16" s="86"/>
      <c r="C16" s="79"/>
      <c r="D16" s="79" t="s">
        <v>208</v>
      </c>
      <c r="E16" s="79"/>
      <c r="F16" s="79"/>
      <c r="G16" s="79"/>
      <c r="H16" s="79"/>
      <c r="I16" s="94"/>
      <c r="J16" s="79">
        <v>-195</v>
      </c>
      <c r="K16" s="79"/>
      <c r="L16" s="82"/>
    </row>
    <row r="17" spans="1:12" ht="15.75">
      <c r="A17" s="87"/>
      <c r="B17" s="86"/>
      <c r="C17" s="79"/>
      <c r="D17" s="79"/>
      <c r="E17" s="79" t="s">
        <v>254</v>
      </c>
      <c r="F17" s="95"/>
      <c r="G17" s="94"/>
      <c r="H17" s="78"/>
      <c r="I17" s="94"/>
      <c r="J17" s="80">
        <f>SUM(J15:J16)</f>
        <v>5805</v>
      </c>
      <c r="K17" s="79"/>
      <c r="L17" s="82"/>
    </row>
    <row r="18" spans="1:12" ht="15.75">
      <c r="A18" s="87"/>
      <c r="B18" s="86"/>
      <c r="C18" s="79"/>
      <c r="D18" s="79"/>
      <c r="E18" s="79"/>
      <c r="F18" s="79"/>
      <c r="G18" s="79"/>
      <c r="H18" s="79"/>
      <c r="I18" s="94"/>
      <c r="J18" s="80"/>
      <c r="K18" s="79"/>
      <c r="L18" s="82"/>
    </row>
    <row r="19" spans="1:12" ht="15.75">
      <c r="A19" s="87"/>
      <c r="B19" s="86"/>
      <c r="C19" s="88" t="s">
        <v>192</v>
      </c>
      <c r="D19" s="79"/>
      <c r="E19" s="79"/>
      <c r="F19" s="79"/>
      <c r="G19" s="79"/>
      <c r="H19" s="79"/>
      <c r="I19" s="94"/>
      <c r="J19" s="79"/>
      <c r="K19" s="79"/>
      <c r="L19" s="82"/>
    </row>
    <row r="20" spans="1:12" ht="15.75">
      <c r="A20" s="87"/>
      <c r="B20" s="86"/>
      <c r="C20" s="79" t="s">
        <v>193</v>
      </c>
      <c r="D20" s="79"/>
      <c r="E20" s="79"/>
      <c r="F20" s="79"/>
      <c r="G20" s="79"/>
      <c r="H20" s="79"/>
      <c r="I20" s="94"/>
      <c r="J20" s="79"/>
      <c r="K20" s="79"/>
      <c r="L20" s="82"/>
    </row>
    <row r="21" spans="1:12" ht="15.75">
      <c r="A21" s="87"/>
      <c r="B21" s="86"/>
      <c r="C21" s="79"/>
      <c r="D21" s="79" t="s">
        <v>209</v>
      </c>
      <c r="E21" s="79"/>
      <c r="F21" s="79"/>
      <c r="G21" s="79"/>
      <c r="H21" s="79"/>
      <c r="I21" s="94"/>
      <c r="J21" s="79">
        <v>0</v>
      </c>
      <c r="K21" s="79"/>
      <c r="L21" s="82"/>
    </row>
    <row r="22" spans="1:12" ht="15.75">
      <c r="A22" s="87"/>
      <c r="B22" s="86"/>
      <c r="C22" s="79"/>
      <c r="D22" s="79" t="s">
        <v>210</v>
      </c>
      <c r="E22" s="79"/>
      <c r="F22" s="79"/>
      <c r="G22" s="79"/>
      <c r="H22" s="79"/>
      <c r="I22" s="94"/>
      <c r="J22" s="95">
        <v>2980</v>
      </c>
      <c r="K22" s="79"/>
      <c r="L22" s="82"/>
    </row>
    <row r="23" spans="1:12" ht="15.75">
      <c r="A23" s="87"/>
      <c r="B23" s="86"/>
      <c r="C23" s="79"/>
      <c r="D23" s="79" t="s">
        <v>211</v>
      </c>
      <c r="E23" s="79"/>
      <c r="F23" s="79"/>
      <c r="G23" s="79"/>
      <c r="H23" s="79"/>
      <c r="I23" s="94"/>
      <c r="J23" s="79">
        <v>7984</v>
      </c>
      <c r="K23" s="79"/>
      <c r="L23" s="82"/>
    </row>
    <row r="24" spans="1:12" ht="15.75">
      <c r="A24" s="87"/>
      <c r="B24" s="86"/>
      <c r="C24" s="79"/>
      <c r="D24" s="79" t="s">
        <v>212</v>
      </c>
      <c r="E24" s="79"/>
      <c r="F24" s="79"/>
      <c r="G24" s="79"/>
      <c r="H24" s="79"/>
      <c r="I24" s="94"/>
      <c r="J24" s="79">
        <v>195</v>
      </c>
      <c r="K24" s="79"/>
      <c r="L24" s="82"/>
    </row>
    <row r="25" spans="1:12" ht="15.75">
      <c r="A25" s="87"/>
      <c r="B25" s="86"/>
      <c r="C25" s="79"/>
      <c r="D25" s="79"/>
      <c r="E25" s="79"/>
      <c r="F25" s="79"/>
      <c r="G25" s="79"/>
      <c r="H25" s="78" t="s">
        <v>213</v>
      </c>
      <c r="I25" s="94"/>
      <c r="J25" s="80">
        <f>SUM(J21:J24)</f>
        <v>11159</v>
      </c>
      <c r="K25" s="79"/>
      <c r="L25" s="82"/>
    </row>
    <row r="26" spans="1:12" ht="15.75">
      <c r="A26" s="87"/>
      <c r="B26" s="86"/>
      <c r="C26" s="79"/>
      <c r="D26" s="79"/>
      <c r="E26" s="79"/>
      <c r="F26" s="79"/>
      <c r="G26" s="79"/>
      <c r="H26" s="79"/>
      <c r="I26" s="94"/>
      <c r="J26" s="80"/>
      <c r="K26" s="79"/>
      <c r="L26" s="82"/>
    </row>
    <row r="27" spans="1:12" ht="15.75">
      <c r="A27" s="87"/>
      <c r="B27" s="86"/>
      <c r="C27" s="88" t="s">
        <v>194</v>
      </c>
      <c r="D27" s="79"/>
      <c r="E27" s="79"/>
      <c r="F27" s="79"/>
      <c r="G27" s="79"/>
      <c r="H27" s="79"/>
      <c r="I27" s="94"/>
      <c r="J27" s="79"/>
      <c r="K27" s="79"/>
      <c r="L27" s="82"/>
    </row>
    <row r="28" spans="1:12" ht="15.75">
      <c r="A28" s="87"/>
      <c r="B28" s="86"/>
      <c r="C28" s="79"/>
      <c r="D28" s="79" t="s">
        <v>209</v>
      </c>
      <c r="E28" s="79"/>
      <c r="F28" s="79"/>
      <c r="G28" s="79"/>
      <c r="H28" s="79"/>
      <c r="I28" s="94"/>
      <c r="J28" s="79">
        <v>4788</v>
      </c>
      <c r="K28" s="79"/>
      <c r="L28" s="82"/>
    </row>
    <row r="29" spans="1:12" ht="15.75">
      <c r="A29" s="87"/>
      <c r="B29" s="86"/>
      <c r="C29" s="79"/>
      <c r="D29" s="79" t="s">
        <v>210</v>
      </c>
      <c r="E29" s="79"/>
      <c r="F29" s="79"/>
      <c r="G29" s="79"/>
      <c r="H29" s="79"/>
      <c r="I29" s="94"/>
      <c r="J29" s="79">
        <v>7170</v>
      </c>
      <c r="K29" s="79"/>
      <c r="L29" s="82"/>
    </row>
    <row r="30" spans="1:12" ht="15.75">
      <c r="A30" s="87"/>
      <c r="B30" s="86"/>
      <c r="C30" s="79"/>
      <c r="D30" s="79" t="s">
        <v>211</v>
      </c>
      <c r="E30" s="79"/>
      <c r="F30" s="79"/>
      <c r="G30" s="79"/>
      <c r="H30" s="79"/>
      <c r="I30" s="94"/>
      <c r="J30" s="79">
        <v>114183</v>
      </c>
      <c r="K30" s="79"/>
      <c r="L30" s="82"/>
    </row>
    <row r="31" spans="1:12" ht="15.75">
      <c r="A31" s="87"/>
      <c r="B31" s="86"/>
      <c r="C31" s="79"/>
      <c r="D31" s="79"/>
      <c r="E31" s="79"/>
      <c r="F31" s="79"/>
      <c r="G31" s="79"/>
      <c r="H31" s="78" t="s">
        <v>213</v>
      </c>
      <c r="I31" s="94"/>
      <c r="J31" s="80">
        <f>SUM(J28:J30)</f>
        <v>126141</v>
      </c>
      <c r="K31" s="79"/>
      <c r="L31" s="82"/>
    </row>
    <row r="32" spans="1:12" ht="15.75">
      <c r="A32" s="87"/>
      <c r="B32" s="86"/>
      <c r="C32" s="79"/>
      <c r="D32" s="79"/>
      <c r="E32" s="79"/>
      <c r="F32" s="79"/>
      <c r="G32" s="79"/>
      <c r="H32" s="79"/>
      <c r="I32" s="94"/>
      <c r="J32" s="80"/>
      <c r="K32" s="79"/>
      <c r="L32" s="82"/>
    </row>
    <row r="33" spans="1:12" ht="15.75">
      <c r="A33" s="87"/>
      <c r="B33" s="86"/>
      <c r="C33" s="79"/>
      <c r="D33" s="79"/>
      <c r="E33" s="79" t="s">
        <v>255</v>
      </c>
      <c r="F33" s="94"/>
      <c r="G33" s="94"/>
      <c r="H33" s="78"/>
      <c r="I33" s="94"/>
      <c r="J33" s="79">
        <f>J31+J25</f>
        <v>137300</v>
      </c>
      <c r="K33" s="79"/>
      <c r="L33" s="82"/>
    </row>
    <row r="34" spans="1:12" ht="15.75">
      <c r="A34" s="87"/>
      <c r="B34" s="86"/>
      <c r="C34" s="87"/>
      <c r="D34" s="87"/>
      <c r="E34" s="87"/>
      <c r="F34" s="87"/>
      <c r="G34" s="87"/>
      <c r="H34" s="87"/>
      <c r="I34" s="87"/>
      <c r="J34" s="96"/>
      <c r="K34" s="87"/>
      <c r="L34" s="82"/>
    </row>
    <row r="35" spans="1:12" ht="15.75">
      <c r="A35" s="87"/>
      <c r="B35" s="86">
        <v>13</v>
      </c>
      <c r="C35" s="87" t="s">
        <v>195</v>
      </c>
      <c r="D35" s="87"/>
      <c r="E35" s="87"/>
      <c r="F35" s="87"/>
      <c r="G35" s="87"/>
      <c r="H35" s="87"/>
      <c r="I35" s="87"/>
      <c r="J35" s="87"/>
      <c r="K35" s="87"/>
      <c r="L35" s="82"/>
    </row>
    <row r="36" spans="1:12" ht="15.75">
      <c r="A36" s="87"/>
      <c r="B36" s="86"/>
      <c r="C36" s="113" t="s">
        <v>196</v>
      </c>
      <c r="D36" s="93"/>
      <c r="E36" s="93"/>
      <c r="F36" s="93"/>
      <c r="G36" s="93"/>
      <c r="H36" s="93"/>
      <c r="I36" s="93"/>
      <c r="J36" s="93"/>
      <c r="K36" s="87"/>
      <c r="L36" s="82"/>
    </row>
    <row r="37" spans="1:12" ht="15.75">
      <c r="A37" s="87"/>
      <c r="B37" s="86"/>
      <c r="C37" s="113" t="s">
        <v>197</v>
      </c>
      <c r="D37" s="93"/>
      <c r="E37" s="93"/>
      <c r="F37" s="93"/>
      <c r="G37" s="93"/>
      <c r="H37" s="93"/>
      <c r="I37" s="93"/>
      <c r="J37" s="93"/>
      <c r="K37" s="87"/>
      <c r="L37" s="82"/>
    </row>
    <row r="38" spans="1:12" ht="15.75">
      <c r="A38" s="87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2"/>
    </row>
    <row r="39" spans="1:12" ht="15.75">
      <c r="A39" s="87"/>
      <c r="B39" s="86"/>
      <c r="C39" s="79" t="s">
        <v>198</v>
      </c>
      <c r="D39" s="79"/>
      <c r="E39" s="79"/>
      <c r="F39" s="79"/>
      <c r="G39" s="79"/>
      <c r="H39" s="79"/>
      <c r="I39" s="79"/>
      <c r="J39" s="78" t="s">
        <v>56</v>
      </c>
      <c r="K39" s="79"/>
      <c r="L39" s="82"/>
    </row>
    <row r="40" spans="1:12" ht="15.75">
      <c r="A40" s="87"/>
      <c r="B40" s="86"/>
      <c r="C40" s="79" t="s">
        <v>199</v>
      </c>
      <c r="D40" s="79"/>
      <c r="E40" s="79"/>
      <c r="F40" s="79"/>
      <c r="G40" s="79"/>
      <c r="H40" s="79"/>
      <c r="I40" s="79"/>
      <c r="J40" s="79">
        <f>200915+23217</f>
        <v>224132</v>
      </c>
      <c r="K40" s="79"/>
      <c r="L40" s="82"/>
    </row>
    <row r="41" spans="1:12" ht="15.75">
      <c r="A41" s="87"/>
      <c r="B41" s="86"/>
      <c r="C41" s="79"/>
      <c r="D41" s="79"/>
      <c r="E41" s="79"/>
      <c r="F41" s="79"/>
      <c r="G41" s="79"/>
      <c r="H41" s="79"/>
      <c r="I41" s="79"/>
      <c r="J41" s="80"/>
      <c r="K41" s="79"/>
      <c r="L41" s="82"/>
    </row>
    <row r="42" spans="1:12" ht="15.75">
      <c r="A42" s="87"/>
      <c r="B42" s="86"/>
      <c r="C42" s="79" t="s">
        <v>200</v>
      </c>
      <c r="D42" s="79"/>
      <c r="E42" s="79"/>
      <c r="F42" s="79"/>
      <c r="G42" s="79"/>
      <c r="H42" s="79"/>
      <c r="I42" s="79"/>
      <c r="J42" s="78" t="s">
        <v>56</v>
      </c>
      <c r="K42" s="79"/>
      <c r="L42" s="82"/>
    </row>
    <row r="43" spans="1:12" ht="15.75">
      <c r="A43" s="87"/>
      <c r="B43" s="86"/>
      <c r="C43" s="79" t="s">
        <v>201</v>
      </c>
      <c r="D43" s="79"/>
      <c r="E43" s="79"/>
      <c r="F43" s="79"/>
      <c r="G43" s="79"/>
      <c r="H43" s="79"/>
      <c r="I43" s="79"/>
      <c r="J43" s="79">
        <v>778</v>
      </c>
      <c r="K43" s="79"/>
      <c r="L43" s="82"/>
    </row>
    <row r="44" spans="1:12" ht="15.75">
      <c r="A44" s="87"/>
      <c r="B44" s="86"/>
      <c r="C44" s="79"/>
      <c r="D44" s="79"/>
      <c r="E44" s="79"/>
      <c r="F44" s="79"/>
      <c r="G44" s="79"/>
      <c r="H44" s="79"/>
      <c r="I44" s="79"/>
      <c r="J44" s="80"/>
      <c r="K44" s="79"/>
      <c r="L44" s="82"/>
    </row>
    <row r="45" spans="1:12" ht="15.75">
      <c r="A45" s="87"/>
      <c r="B45" s="86"/>
      <c r="C45" s="79" t="s">
        <v>202</v>
      </c>
      <c r="D45" s="79"/>
      <c r="E45" s="79"/>
      <c r="F45" s="79"/>
      <c r="G45" s="79"/>
      <c r="H45" s="79"/>
      <c r="I45" s="79"/>
      <c r="J45" s="79" t="s">
        <v>215</v>
      </c>
      <c r="K45" s="79"/>
      <c r="L45" s="82"/>
    </row>
    <row r="46" spans="1:12" ht="15.75">
      <c r="A46" s="87"/>
      <c r="B46" s="86"/>
      <c r="C46" s="79" t="s">
        <v>203</v>
      </c>
      <c r="D46" s="79"/>
      <c r="E46" s="79"/>
      <c r="F46" s="79"/>
      <c r="G46" s="79"/>
      <c r="H46" s="79"/>
      <c r="I46" s="79"/>
      <c r="J46" s="79">
        <v>1000</v>
      </c>
      <c r="K46" s="79"/>
      <c r="L46" s="82"/>
    </row>
    <row r="47" spans="1:12" ht="15.75">
      <c r="A47" s="87"/>
      <c r="B47" s="86"/>
      <c r="C47" s="87"/>
      <c r="D47" s="87"/>
      <c r="E47" s="87"/>
      <c r="F47" s="87"/>
      <c r="G47" s="87"/>
      <c r="H47" s="87"/>
      <c r="I47" s="87"/>
      <c r="J47" s="96"/>
      <c r="K47" s="87"/>
      <c r="L47" s="82"/>
    </row>
    <row r="48" spans="1:12" ht="15.75">
      <c r="A48" s="87"/>
      <c r="B48" s="86">
        <v>14</v>
      </c>
      <c r="C48" s="87" t="s">
        <v>204</v>
      </c>
      <c r="D48" s="87"/>
      <c r="E48" s="87"/>
      <c r="F48" s="87"/>
      <c r="G48" s="87"/>
      <c r="H48" s="87"/>
      <c r="I48" s="87"/>
      <c r="J48" s="87"/>
      <c r="K48" s="87"/>
      <c r="L48" s="82"/>
    </row>
    <row r="49" spans="1:12" ht="15.75">
      <c r="A49" s="87"/>
      <c r="B49" s="86"/>
      <c r="C49" s="113" t="s">
        <v>257</v>
      </c>
      <c r="D49" s="92"/>
      <c r="E49" s="92"/>
      <c r="F49" s="93"/>
      <c r="G49" s="93"/>
      <c r="H49" s="93"/>
      <c r="I49" s="93"/>
      <c r="J49" s="93"/>
      <c r="K49" s="87"/>
      <c r="L49" s="82"/>
    </row>
    <row r="50" spans="1:12" ht="15.75">
      <c r="A50" s="87"/>
      <c r="B50" s="86"/>
      <c r="C50" s="113" t="s">
        <v>205</v>
      </c>
      <c r="D50" s="92"/>
      <c r="E50" s="92"/>
      <c r="F50" s="93"/>
      <c r="G50" s="93"/>
      <c r="H50" s="93"/>
      <c r="I50" s="93"/>
      <c r="J50" s="93"/>
      <c r="K50" s="87"/>
      <c r="L50" s="82"/>
    </row>
    <row r="51" spans="1:12" ht="15.75">
      <c r="A51" s="87"/>
      <c r="B51" s="86"/>
      <c r="C51" s="113" t="s">
        <v>206</v>
      </c>
      <c r="D51" s="79"/>
      <c r="E51" s="79"/>
      <c r="F51" s="87"/>
      <c r="G51" s="87"/>
      <c r="H51" s="87"/>
      <c r="I51" s="87"/>
      <c r="J51" s="87"/>
      <c r="K51" s="87"/>
      <c r="L51" s="82"/>
    </row>
    <row r="52" spans="1:12" ht="15.75">
      <c r="A52" s="87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2"/>
    </row>
  </sheetData>
  <printOptions horizontalCentered="1" verticalCentered="1"/>
  <pageMargins left="0.35" right="0.37777777777777777" top="0.25" bottom="0.24930555555555556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showOutlineSymbols="0" zoomScale="75" zoomScaleNormal="75" workbookViewId="0" topLeftCell="A75">
      <selection activeCell="G77" sqref="G77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8.6640625" style="1" customWidth="1"/>
    <col min="11" max="11" width="2.6640625" style="1" customWidth="1"/>
    <col min="12" max="12" width="3.6640625" style="1" customWidth="1"/>
    <col min="13" max="16384" width="9.6640625" style="1" customWidth="1"/>
  </cols>
  <sheetData>
    <row r="1" spans="1:12" ht="15.75">
      <c r="A1" s="79"/>
      <c r="B1" s="78"/>
      <c r="C1" s="79"/>
      <c r="D1" s="79"/>
      <c r="E1" s="79"/>
      <c r="F1" s="79"/>
      <c r="G1" s="79"/>
      <c r="H1" s="79"/>
      <c r="I1" s="79"/>
      <c r="J1" s="79"/>
      <c r="K1" s="79"/>
      <c r="L1" s="97"/>
    </row>
    <row r="2" spans="1:11" ht="15.75">
      <c r="A2" s="79"/>
      <c r="B2" s="78"/>
      <c r="C2" s="79"/>
      <c r="D2" s="79"/>
      <c r="E2" s="79"/>
      <c r="F2" s="79"/>
      <c r="G2" s="79"/>
      <c r="H2" s="79"/>
      <c r="I2" s="79"/>
      <c r="J2" s="79" t="s">
        <v>249</v>
      </c>
      <c r="K2" s="79"/>
    </row>
    <row r="3" spans="1:11" ht="15.75">
      <c r="A3" s="79"/>
      <c r="B3" s="78"/>
      <c r="C3" s="79"/>
      <c r="D3" s="79"/>
      <c r="E3" s="79"/>
      <c r="F3" s="79"/>
      <c r="G3" s="79"/>
      <c r="H3" s="79"/>
      <c r="I3" s="79"/>
      <c r="J3" s="79"/>
      <c r="K3" s="79"/>
    </row>
    <row r="4" spans="1:11" ht="15.75">
      <c r="A4" s="79"/>
      <c r="B4" s="86">
        <v>15</v>
      </c>
      <c r="C4" s="87" t="s">
        <v>216</v>
      </c>
      <c r="D4" s="79"/>
      <c r="E4" s="79"/>
      <c r="F4" s="79"/>
      <c r="G4" s="79"/>
      <c r="H4" s="79"/>
      <c r="I4" s="79"/>
      <c r="J4" s="79"/>
      <c r="K4" s="79"/>
    </row>
    <row r="5" spans="1:11" ht="15.75">
      <c r="A5" s="79"/>
      <c r="B5" s="78"/>
      <c r="C5" s="79" t="s">
        <v>217</v>
      </c>
      <c r="D5" s="79"/>
      <c r="E5" s="79"/>
      <c r="F5" s="79"/>
      <c r="G5" s="79"/>
      <c r="H5" s="79"/>
      <c r="I5" s="79"/>
      <c r="J5" s="79"/>
      <c r="K5" s="79"/>
    </row>
    <row r="6" spans="1:11" ht="15.75">
      <c r="A6" s="79"/>
      <c r="B6" s="78"/>
      <c r="C6" s="79" t="s">
        <v>218</v>
      </c>
      <c r="D6" s="79"/>
      <c r="E6" s="79"/>
      <c r="F6" s="79"/>
      <c r="G6" s="79"/>
      <c r="H6" s="79"/>
      <c r="I6" s="79"/>
      <c r="J6" s="79"/>
      <c r="K6" s="79"/>
    </row>
    <row r="7" spans="1:11" ht="15.75">
      <c r="A7" s="79"/>
      <c r="B7" s="78"/>
      <c r="C7" s="79"/>
      <c r="D7" s="79"/>
      <c r="E7" s="79"/>
      <c r="F7" s="79"/>
      <c r="G7" s="79"/>
      <c r="H7" s="79"/>
      <c r="I7" s="79"/>
      <c r="J7" s="79"/>
      <c r="K7" s="79"/>
    </row>
    <row r="8" spans="1:11" ht="15.75">
      <c r="A8" s="79"/>
      <c r="B8" s="86">
        <v>16</v>
      </c>
      <c r="C8" s="87" t="s">
        <v>219</v>
      </c>
      <c r="D8" s="79"/>
      <c r="E8" s="79"/>
      <c r="G8" s="78" t="s">
        <v>15</v>
      </c>
      <c r="H8" s="78" t="s">
        <v>247</v>
      </c>
      <c r="I8" s="78"/>
      <c r="J8" s="78" t="s">
        <v>250</v>
      </c>
      <c r="K8" s="79"/>
    </row>
    <row r="9" spans="1:11" ht="15.75">
      <c r="A9" s="79"/>
      <c r="B9" s="78"/>
      <c r="C9" s="79"/>
      <c r="D9" s="79"/>
      <c r="E9" s="79"/>
      <c r="G9" s="78"/>
      <c r="H9" s="78" t="s">
        <v>248</v>
      </c>
      <c r="I9" s="78"/>
      <c r="J9" s="78" t="s">
        <v>251</v>
      </c>
      <c r="K9" s="79"/>
    </row>
    <row r="10" spans="1:11" ht="15.75">
      <c r="A10" s="79"/>
      <c r="B10" s="78"/>
      <c r="C10" s="79"/>
      <c r="D10" s="79"/>
      <c r="E10" s="79"/>
      <c r="G10" s="78"/>
      <c r="H10" s="78" t="s">
        <v>31</v>
      </c>
      <c r="I10" s="78"/>
      <c r="J10" s="78" t="s">
        <v>252</v>
      </c>
      <c r="K10" s="79"/>
    </row>
    <row r="11" spans="1:11" ht="15.75">
      <c r="A11" s="79"/>
      <c r="B11" s="78"/>
      <c r="C11" s="79"/>
      <c r="D11" s="79"/>
      <c r="E11" s="79"/>
      <c r="G11" s="98" t="s">
        <v>56</v>
      </c>
      <c r="H11" s="98" t="s">
        <v>56</v>
      </c>
      <c r="I11" s="98"/>
      <c r="J11" s="98" t="s">
        <v>56</v>
      </c>
      <c r="K11" s="79"/>
    </row>
    <row r="12" spans="1:11" ht="15.75">
      <c r="A12" s="79"/>
      <c r="B12" s="78"/>
      <c r="C12" s="79"/>
      <c r="D12" s="79"/>
      <c r="E12" s="79"/>
      <c r="G12" s="79"/>
      <c r="H12" s="79"/>
      <c r="I12" s="79"/>
      <c r="J12" s="79"/>
      <c r="K12" s="79"/>
    </row>
    <row r="13" spans="1:11" ht="15.75">
      <c r="A13" s="79"/>
      <c r="B13" s="78"/>
      <c r="C13" s="79" t="s">
        <v>220</v>
      </c>
      <c r="D13" s="79"/>
      <c r="E13" s="79"/>
      <c r="G13" s="79">
        <v>167530</v>
      </c>
      <c r="H13" s="79">
        <v>11415</v>
      </c>
      <c r="I13" s="79"/>
      <c r="J13" s="79">
        <v>190400</v>
      </c>
      <c r="K13" s="79"/>
    </row>
    <row r="14" spans="1:11" ht="15.75">
      <c r="A14" s="79"/>
      <c r="B14" s="78"/>
      <c r="C14" s="79" t="s">
        <v>221</v>
      </c>
      <c r="D14" s="79"/>
      <c r="E14" s="79"/>
      <c r="G14" s="79">
        <v>69628</v>
      </c>
      <c r="H14" s="79">
        <v>3785</v>
      </c>
      <c r="I14" s="79"/>
      <c r="J14" s="79">
        <v>68143</v>
      </c>
      <c r="K14" s="79"/>
    </row>
    <row r="15" spans="1:11" ht="15.75">
      <c r="A15" s="79"/>
      <c r="B15" s="78"/>
      <c r="C15" s="79" t="s">
        <v>222</v>
      </c>
      <c r="D15" s="79"/>
      <c r="E15" s="79"/>
      <c r="G15" s="79">
        <v>4260</v>
      </c>
      <c r="H15" s="79">
        <v>909</v>
      </c>
      <c r="I15" s="79"/>
      <c r="J15" s="79">
        <v>59057</v>
      </c>
      <c r="K15" s="79"/>
    </row>
    <row r="16" spans="1:11" ht="15.75">
      <c r="A16" s="79"/>
      <c r="B16" s="78"/>
      <c r="C16" s="79" t="s">
        <v>223</v>
      </c>
      <c r="D16" s="79"/>
      <c r="E16" s="79"/>
      <c r="G16" s="79">
        <v>-48449</v>
      </c>
      <c r="H16" s="79">
        <v>-1397</v>
      </c>
      <c r="I16" s="79"/>
      <c r="J16" s="79">
        <v>-73854</v>
      </c>
      <c r="K16" s="79"/>
    </row>
    <row r="17" spans="1:11" ht="15.75">
      <c r="A17" s="79"/>
      <c r="B17" s="78"/>
      <c r="C17" s="79"/>
      <c r="D17" s="79"/>
      <c r="E17" s="79"/>
      <c r="G17" s="80">
        <f>SUM(G13:G16)</f>
        <v>192969</v>
      </c>
      <c r="H17" s="80">
        <f>SUM(H13:H16)</f>
        <v>14712</v>
      </c>
      <c r="I17" s="80"/>
      <c r="J17" s="80">
        <f>SUM(J13:J16)</f>
        <v>243746</v>
      </c>
      <c r="K17" s="79"/>
    </row>
    <row r="18" spans="1:11" ht="15.75">
      <c r="A18" s="79"/>
      <c r="B18" s="78"/>
      <c r="C18" s="79" t="s">
        <v>224</v>
      </c>
      <c r="D18" s="79"/>
      <c r="E18" s="79"/>
      <c r="G18" s="81"/>
      <c r="H18" s="81"/>
      <c r="I18" s="81"/>
      <c r="J18" s="81"/>
      <c r="K18" s="79"/>
    </row>
    <row r="19" spans="1:11" ht="15.75">
      <c r="A19" s="79"/>
      <c r="B19" s="78"/>
      <c r="C19" s="79"/>
      <c r="D19" s="79"/>
      <c r="E19" s="79"/>
      <c r="K19" s="79"/>
    </row>
    <row r="20" spans="1:11" ht="15.75">
      <c r="A20" s="79"/>
      <c r="B20" s="78"/>
      <c r="C20" s="79" t="s">
        <v>225</v>
      </c>
      <c r="D20" s="79"/>
      <c r="E20" s="79"/>
      <c r="G20" s="99">
        <f>G17-G21</f>
        <v>189862</v>
      </c>
      <c r="H20" s="99">
        <f>H17-H21</f>
        <v>15361</v>
      </c>
      <c r="I20" s="100"/>
      <c r="J20" s="99">
        <f>J17-J21</f>
        <v>239780</v>
      </c>
      <c r="K20" s="79"/>
    </row>
    <row r="21" spans="1:11" ht="15.75">
      <c r="A21" s="79"/>
      <c r="B21" s="78"/>
      <c r="C21" s="79" t="s">
        <v>226</v>
      </c>
      <c r="D21" s="79"/>
      <c r="E21" s="79"/>
      <c r="G21" s="99">
        <v>3107</v>
      </c>
      <c r="H21" s="99">
        <v>-649</v>
      </c>
      <c r="I21" s="100"/>
      <c r="J21" s="99">
        <v>3966</v>
      </c>
      <c r="K21" s="79"/>
    </row>
    <row r="22" spans="1:11" ht="15.75">
      <c r="A22" s="79"/>
      <c r="B22" s="78"/>
      <c r="C22" s="79"/>
      <c r="D22" s="79"/>
      <c r="E22" s="79"/>
      <c r="G22" s="80">
        <f>G20+G21</f>
        <v>192969</v>
      </c>
      <c r="H22" s="80">
        <f>H20+H21</f>
        <v>14712</v>
      </c>
      <c r="I22" s="80"/>
      <c r="J22" s="80">
        <f>J20+J21</f>
        <v>243746</v>
      </c>
      <c r="K22" s="79"/>
    </row>
    <row r="23" spans="1:11" ht="15.75">
      <c r="A23" s="79"/>
      <c r="B23" s="78"/>
      <c r="C23" s="79"/>
      <c r="D23" s="79"/>
      <c r="E23" s="79"/>
      <c r="F23" s="79"/>
      <c r="G23" s="80"/>
      <c r="H23" s="80"/>
      <c r="I23" s="80"/>
      <c r="J23" s="80"/>
      <c r="K23" s="79"/>
    </row>
    <row r="24" spans="1:11" ht="15.75">
      <c r="A24" s="79"/>
      <c r="B24" s="86">
        <v>17</v>
      </c>
      <c r="C24" s="87" t="s">
        <v>227</v>
      </c>
      <c r="D24" s="87"/>
      <c r="E24" s="79"/>
      <c r="F24" s="79"/>
      <c r="G24" s="79"/>
      <c r="H24" s="79"/>
      <c r="I24" s="79"/>
      <c r="J24" s="79"/>
      <c r="K24" s="79"/>
    </row>
    <row r="25" spans="1:11" ht="15.75">
      <c r="A25" s="79"/>
      <c r="B25" s="86"/>
      <c r="C25" s="87" t="s">
        <v>228</v>
      </c>
      <c r="D25" s="87"/>
      <c r="E25" s="79"/>
      <c r="F25" s="79"/>
      <c r="G25" s="79"/>
      <c r="H25" s="79"/>
      <c r="I25" s="79"/>
      <c r="J25" s="79"/>
      <c r="K25" s="79"/>
    </row>
    <row r="26" spans="1:11" ht="6.75" customHeight="1">
      <c r="A26" s="79"/>
      <c r="B26" s="78"/>
      <c r="C26" s="92" t="s">
        <v>65</v>
      </c>
      <c r="D26" s="92"/>
      <c r="E26" s="92"/>
      <c r="F26" s="92"/>
      <c r="G26" s="92"/>
      <c r="H26" s="92"/>
      <c r="I26" s="92"/>
      <c r="J26" s="92"/>
      <c r="K26" s="79"/>
    </row>
    <row r="27" spans="1:11" ht="15.75">
      <c r="A27" s="79"/>
      <c r="B27" s="78"/>
      <c r="C27" s="113" t="s">
        <v>229</v>
      </c>
      <c r="D27" s="92"/>
      <c r="E27" s="92"/>
      <c r="F27" s="92"/>
      <c r="G27" s="92"/>
      <c r="H27" s="92"/>
      <c r="I27" s="92"/>
      <c r="J27" s="92"/>
      <c r="K27" s="79"/>
    </row>
    <row r="28" spans="1:11" ht="15.75">
      <c r="A28" s="79"/>
      <c r="B28" s="78"/>
      <c r="C28" s="113" t="s">
        <v>230</v>
      </c>
      <c r="D28" s="92"/>
      <c r="E28" s="92"/>
      <c r="F28" s="92"/>
      <c r="G28" s="92"/>
      <c r="H28" s="92"/>
      <c r="I28" s="92"/>
      <c r="J28" s="92"/>
      <c r="K28" s="79"/>
    </row>
    <row r="29" spans="1:11" ht="15.75">
      <c r="A29" s="79"/>
      <c r="B29" s="78"/>
      <c r="C29" s="113" t="s">
        <v>231</v>
      </c>
      <c r="D29" s="92"/>
      <c r="E29" s="92"/>
      <c r="F29" s="92"/>
      <c r="G29" s="92"/>
      <c r="H29" s="92"/>
      <c r="I29" s="92"/>
      <c r="J29" s="92"/>
      <c r="K29" s="79"/>
    </row>
    <row r="30" spans="1:11" ht="15.75">
      <c r="A30" s="79"/>
      <c r="B30" s="78"/>
      <c r="C30" s="92"/>
      <c r="D30" s="92"/>
      <c r="E30" s="92"/>
      <c r="F30" s="92"/>
      <c r="G30" s="92"/>
      <c r="H30" s="92"/>
      <c r="I30" s="92"/>
      <c r="J30" s="92"/>
      <c r="K30" s="79"/>
    </row>
    <row r="31" spans="1:11" ht="15.75">
      <c r="A31" s="79"/>
      <c r="B31" s="86">
        <v>18</v>
      </c>
      <c r="C31" s="87" t="s">
        <v>232</v>
      </c>
      <c r="D31" s="87"/>
      <c r="E31" s="79"/>
      <c r="F31" s="79"/>
      <c r="G31" s="79"/>
      <c r="H31" s="79"/>
      <c r="I31" s="79"/>
      <c r="J31" s="79"/>
      <c r="K31" s="79"/>
    </row>
    <row r="32" spans="1:11" ht="15.75">
      <c r="A32" s="79"/>
      <c r="B32" s="86"/>
      <c r="C32" s="79" t="s">
        <v>65</v>
      </c>
      <c r="D32" s="87"/>
      <c r="E32" s="79"/>
      <c r="F32" s="79"/>
      <c r="G32" s="79"/>
      <c r="H32" s="79"/>
      <c r="I32" s="79"/>
      <c r="J32" s="79"/>
      <c r="K32" s="79"/>
    </row>
    <row r="33" spans="1:11" ht="15.75">
      <c r="A33" s="79"/>
      <c r="B33" s="86"/>
      <c r="C33" s="79" t="s">
        <v>233</v>
      </c>
      <c r="D33" s="87"/>
      <c r="E33" s="79"/>
      <c r="F33" s="79"/>
      <c r="G33" s="79"/>
      <c r="H33" s="79"/>
      <c r="I33" s="79"/>
      <c r="J33" s="79"/>
      <c r="K33" s="79"/>
    </row>
    <row r="34" spans="1:11" ht="15.75">
      <c r="A34" s="79"/>
      <c r="B34" s="86"/>
      <c r="C34" s="79" t="s">
        <v>234</v>
      </c>
      <c r="D34" s="87"/>
      <c r="E34" s="79"/>
      <c r="F34" s="79"/>
      <c r="G34" s="79"/>
      <c r="H34" s="79"/>
      <c r="I34" s="79"/>
      <c r="J34" s="79"/>
      <c r="K34" s="79"/>
    </row>
    <row r="35" spans="1:11" ht="15.75">
      <c r="A35" s="79"/>
      <c r="B35" s="86"/>
      <c r="C35" s="79" t="s">
        <v>235</v>
      </c>
      <c r="D35" s="87"/>
      <c r="E35" s="79"/>
      <c r="F35" s="79"/>
      <c r="G35" s="79"/>
      <c r="H35" s="79"/>
      <c r="I35" s="79"/>
      <c r="J35" s="79"/>
      <c r="K35" s="79"/>
    </row>
    <row r="36" spans="1:11" ht="15.75">
      <c r="A36" s="79"/>
      <c r="B36" s="86"/>
      <c r="C36" s="79" t="s">
        <v>236</v>
      </c>
      <c r="D36" s="87"/>
      <c r="E36" s="79"/>
      <c r="F36" s="79"/>
      <c r="G36" s="79"/>
      <c r="H36" s="79"/>
      <c r="I36" s="79"/>
      <c r="J36" s="79"/>
      <c r="K36" s="79"/>
    </row>
    <row r="37" spans="1:11" ht="6.75" customHeight="1">
      <c r="A37" s="79"/>
      <c r="B37" s="86"/>
      <c r="C37" s="79"/>
      <c r="D37" s="87"/>
      <c r="E37" s="79"/>
      <c r="F37" s="79"/>
      <c r="G37" s="79"/>
      <c r="H37" s="79"/>
      <c r="I37" s="79"/>
      <c r="J37" s="79"/>
      <c r="K37" s="79"/>
    </row>
    <row r="38" spans="1:11" ht="15.75">
      <c r="A38" s="79"/>
      <c r="B38" s="86"/>
      <c r="C38" s="79" t="s">
        <v>237</v>
      </c>
      <c r="D38" s="87"/>
      <c r="E38" s="79"/>
      <c r="F38" s="79"/>
      <c r="G38" s="79"/>
      <c r="H38" s="79"/>
      <c r="I38" s="79"/>
      <c r="J38" s="79"/>
      <c r="K38" s="79"/>
    </row>
    <row r="39" spans="1:11" ht="15.75">
      <c r="A39" s="79"/>
      <c r="B39" s="86"/>
      <c r="C39" s="79" t="s">
        <v>238</v>
      </c>
      <c r="D39" s="87"/>
      <c r="E39" s="79"/>
      <c r="F39" s="79"/>
      <c r="G39" s="79"/>
      <c r="H39" s="79"/>
      <c r="I39" s="79"/>
      <c r="J39" s="79"/>
      <c r="K39" s="79"/>
    </row>
    <row r="40" spans="1:11" ht="15.75">
      <c r="A40" s="79"/>
      <c r="B40" s="86"/>
      <c r="C40" s="79" t="s">
        <v>239</v>
      </c>
      <c r="D40" s="87"/>
      <c r="E40" s="79"/>
      <c r="F40" s="79"/>
      <c r="G40" s="79"/>
      <c r="H40" s="79"/>
      <c r="I40" s="79"/>
      <c r="J40" s="79"/>
      <c r="K40" s="79"/>
    </row>
    <row r="41" spans="1:11" ht="15.75">
      <c r="A41" s="79"/>
      <c r="B41" s="78"/>
      <c r="C41" s="79"/>
      <c r="D41" s="79"/>
      <c r="E41" s="79"/>
      <c r="F41" s="79"/>
      <c r="G41" s="79"/>
      <c r="H41" s="79"/>
      <c r="I41" s="79"/>
      <c r="J41" s="79"/>
      <c r="K41" s="79"/>
    </row>
    <row r="42" spans="1:11" ht="15.75">
      <c r="A42" s="79"/>
      <c r="B42" s="86">
        <v>19</v>
      </c>
      <c r="C42" s="87" t="s">
        <v>240</v>
      </c>
      <c r="D42" s="87"/>
      <c r="E42" s="79"/>
      <c r="F42" s="79"/>
      <c r="G42" s="79"/>
      <c r="H42" s="79"/>
      <c r="I42" s="79"/>
      <c r="J42" s="79"/>
      <c r="K42" s="79"/>
    </row>
    <row r="43" spans="1:11" ht="15.75">
      <c r="A43" s="79"/>
      <c r="B43" s="86"/>
      <c r="C43" s="79" t="s">
        <v>241</v>
      </c>
      <c r="D43" s="87"/>
      <c r="E43" s="79"/>
      <c r="F43" s="79"/>
      <c r="G43" s="79"/>
      <c r="H43" s="79"/>
      <c r="I43" s="79"/>
      <c r="J43" s="79"/>
      <c r="K43" s="79"/>
    </row>
    <row r="44" spans="1:11" ht="15.75">
      <c r="A44" s="79"/>
      <c r="B44" s="86"/>
      <c r="C44" s="79" t="s">
        <v>242</v>
      </c>
      <c r="D44" s="87"/>
      <c r="E44" s="79"/>
      <c r="F44" s="79"/>
      <c r="G44" s="79"/>
      <c r="H44" s="79"/>
      <c r="I44" s="79"/>
      <c r="J44" s="79"/>
      <c r="K44" s="79"/>
    </row>
    <row r="45" spans="1:11" ht="15.75">
      <c r="A45" s="79"/>
      <c r="B45" s="78"/>
      <c r="C45" s="79"/>
      <c r="D45" s="79"/>
      <c r="E45" s="79"/>
      <c r="F45" s="79"/>
      <c r="G45" s="79"/>
      <c r="H45" s="79"/>
      <c r="I45" s="79"/>
      <c r="J45" s="79"/>
      <c r="K45" s="79"/>
    </row>
    <row r="46" spans="1:11" ht="15.75">
      <c r="A46" s="79"/>
      <c r="B46" s="86">
        <v>20</v>
      </c>
      <c r="C46" s="87" t="s">
        <v>243</v>
      </c>
      <c r="D46" s="87"/>
      <c r="E46" s="79"/>
      <c r="F46" s="79"/>
      <c r="G46" s="79"/>
      <c r="H46" s="79"/>
      <c r="I46" s="79"/>
      <c r="J46" s="79"/>
      <c r="K46" s="79"/>
    </row>
    <row r="47" spans="1:11" ht="15.75">
      <c r="A47" s="79"/>
      <c r="B47" s="78"/>
      <c r="C47" s="79" t="s">
        <v>244</v>
      </c>
      <c r="D47" s="79"/>
      <c r="E47" s="79"/>
      <c r="F47" s="79"/>
      <c r="G47" s="79"/>
      <c r="H47" s="79"/>
      <c r="I47" s="79"/>
      <c r="J47" s="79"/>
      <c r="K47" s="79"/>
    </row>
    <row r="48" spans="1:11" ht="15.75">
      <c r="A48" s="79"/>
      <c r="B48" s="78"/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15.75">
      <c r="A49" s="79"/>
      <c r="B49" s="86">
        <v>21</v>
      </c>
      <c r="C49" s="87" t="s">
        <v>245</v>
      </c>
      <c r="D49" s="87"/>
      <c r="E49" s="79"/>
      <c r="F49" s="79"/>
      <c r="G49" s="79"/>
      <c r="H49" s="79"/>
      <c r="I49" s="79"/>
      <c r="J49" s="79"/>
      <c r="K49" s="79"/>
    </row>
    <row r="50" spans="1:11" ht="15.75">
      <c r="A50" s="79"/>
      <c r="B50" s="78"/>
      <c r="C50" s="79" t="s">
        <v>246</v>
      </c>
      <c r="D50" s="79"/>
      <c r="E50" s="79"/>
      <c r="F50" s="79"/>
      <c r="G50" s="79"/>
      <c r="H50" s="79"/>
      <c r="I50" s="79"/>
      <c r="J50" s="79"/>
      <c r="K50" s="79"/>
    </row>
    <row r="51" spans="1:11" ht="15.75">
      <c r="A51" s="79"/>
      <c r="B51" s="78"/>
      <c r="C51" s="79"/>
      <c r="D51" s="79"/>
      <c r="E51" s="79"/>
      <c r="F51" s="79"/>
      <c r="G51" s="79"/>
      <c r="H51" s="79"/>
      <c r="I51" s="79"/>
      <c r="J51" s="79"/>
      <c r="K51" s="79"/>
    </row>
    <row r="52" spans="1:12" ht="15.75">
      <c r="A52" s="79"/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97"/>
    </row>
  </sheetData>
  <printOptions horizontalCentered="1" verticalCentered="1"/>
  <pageMargins left="0.35" right="0.37777777777777777" top="0.25" bottom="0.24930555555555556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